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Non-nestetedモデル" sheetId="1" r:id="rId1"/>
    <sheet name="Overlappingモデル" sheetId="2" r:id="rId2"/>
    <sheet name="Nestedモデル" sheetId="3" r:id="rId3"/>
  </sheets>
  <definedNames/>
  <calcPr fullCalcOnLoad="1"/>
</workbook>
</file>

<file path=xl/sharedStrings.xml><?xml version="1.0" encoding="utf-8"?>
<sst xmlns="http://schemas.openxmlformats.org/spreadsheetml/2006/main" count="644" uniqueCount="176">
  <si>
    <t>Y</t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</si>
  <si>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</si>
  <si>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</si>
  <si>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</si>
  <si>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</si>
  <si>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</si>
  <si>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</si>
  <si>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</si>
  <si>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</si>
  <si>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回帰</t>
  </si>
  <si>
    <t>残差</t>
  </si>
  <si>
    <t>合計</t>
  </si>
  <si>
    <t>切片</t>
  </si>
  <si>
    <t>自由度</t>
  </si>
  <si>
    <t>変動</t>
  </si>
  <si>
    <t>分散</t>
  </si>
  <si>
    <t>観測された分散比</t>
  </si>
  <si>
    <t>有意 F</t>
  </si>
  <si>
    <t>係数</t>
  </si>
  <si>
    <t xml:space="preserve">t </t>
  </si>
  <si>
    <t>P-値</t>
  </si>
  <si>
    <t>下限 95%</t>
  </si>
  <si>
    <t>上限 95%</t>
  </si>
  <si>
    <t>下限 95.0%</t>
  </si>
  <si>
    <t>上限 95.0%</t>
  </si>
  <si>
    <t>残差出力</t>
  </si>
  <si>
    <t>観測値</t>
  </si>
  <si>
    <t>予測値 : Y</t>
  </si>
  <si>
    <t>X1</t>
  </si>
  <si>
    <t>X1</t>
  </si>
  <si>
    <t>X2</t>
  </si>
  <si>
    <t>X2</t>
  </si>
  <si>
    <t>（ツール→分析ツール→回帰分析→残差をTick）</t>
  </si>
  <si>
    <t>すると、「残差出力」が得られるので、それをコピーして貼り付ける。</t>
  </si>
  <si>
    <t>Model 1の残差</t>
  </si>
  <si>
    <t>STEP 2：各観測値の残差の2乗と残差分散を求める。</t>
  </si>
  <si>
    <t>残差の2乗</t>
  </si>
  <si>
    <t>残差の2乗</t>
  </si>
  <si>
    <t>（残差分散は、残差の2乗の合計を観測値数で割ったもの）</t>
  </si>
  <si>
    <t>残差分散</t>
  </si>
  <si>
    <t>残差分散</t>
  </si>
  <si>
    <t>STEP 3：Model 2の残差を求める。</t>
  </si>
  <si>
    <t>STEP 1：Model 1の残差を求める。</t>
  </si>
  <si>
    <t>Model 2の残差</t>
  </si>
  <si>
    <t>STEP 4：各観測値の残差の2乗と残差分散を求める。</t>
  </si>
  <si>
    <t>以下はModel 1の回帰分析の結果</t>
  </si>
  <si>
    <t>以下はModel 2の回帰分析の結果</t>
  </si>
  <si>
    <t>STEP 5：各観測値について、Model 1とModel 2の対数尤度比を求める。</t>
  </si>
  <si>
    <t>Model 1</t>
  </si>
  <si>
    <t>Model 2</t>
  </si>
  <si>
    <t>対数尤度比</t>
  </si>
  <si>
    <t>対数尤度比</t>
  </si>
  <si>
    <t>STEP 6：全ての要素が1のベクトルを作る。</t>
  </si>
  <si>
    <t>そしてそれを各観測値の対数尤度比に回帰する。</t>
  </si>
  <si>
    <t>1ベクトル</t>
  </si>
  <si>
    <t>以下は、1を対数尤度比に回帰した結果</t>
  </si>
  <si>
    <t>（注）但し、切片を0にする。</t>
  </si>
  <si>
    <t>（ツール→分析ツール→回帰分析→定数に0を使用をTick）</t>
  </si>
  <si>
    <t>STEP 7：係数のt値を取り出す。</t>
  </si>
  <si>
    <t>ｔ値</t>
  </si>
  <si>
    <t>n</t>
  </si>
  <si>
    <t>この統計量zは、標準正規分布に従う。</t>
  </si>
  <si>
    <t>そのｔ値に、[n/(n-1)]^0.5を掛けて統計量ｚを得る。(但しｎは、観測値数。)</t>
  </si>
  <si>
    <t>統計量ｚ</t>
  </si>
  <si>
    <t>有意確率（p値）</t>
  </si>
  <si>
    <t>z値</t>
  </si>
  <si>
    <t>有意水準</t>
  </si>
  <si>
    <t>-2.52以下</t>
  </si>
  <si>
    <t>-1.96～-2.52</t>
  </si>
  <si>
    <t>結論</t>
  </si>
  <si>
    <t>-1.65～-1.96</t>
  </si>
  <si>
    <t>-1.65～+1.65</t>
  </si>
  <si>
    <t>Model 2は、Model 1より良い。</t>
  </si>
  <si>
    <t>なんとも言えない。</t>
  </si>
  <si>
    <t>Model 1は、Model 2より良い。</t>
  </si>
  <si>
    <t>+1.65～+1.96</t>
  </si>
  <si>
    <t>+1.96～+2.52</t>
  </si>
  <si>
    <t>+2.52以上</t>
  </si>
  <si>
    <t>簡単に述べると、検定量ｚ ～ N(0, 1)なので、</t>
  </si>
  <si>
    <t>（注）符号に注意して下さい。</t>
  </si>
  <si>
    <t>結論：Vuong (1989)検定を行った結果、有意水準１％以下で、Model 1はModel 2より良いという結果が得られた。</t>
  </si>
  <si>
    <t>X3</t>
  </si>
  <si>
    <t>Y</t>
  </si>
  <si>
    <t>X1</t>
  </si>
  <si>
    <r>
      <t>( i ) Non-nested</t>
    </r>
    <r>
      <rPr>
        <b/>
        <sz val="11"/>
        <color indexed="8"/>
        <rFont val="ＭＳ Ｐゴシック"/>
        <family val="3"/>
      </rPr>
      <t>モデル</t>
    </r>
  </si>
  <si>
    <r>
      <t xml:space="preserve">   </t>
    </r>
    <r>
      <rPr>
        <sz val="11"/>
        <rFont val="ＭＳ Ｐゴシック"/>
        <family val="0"/>
      </rPr>
      <t>Model 1: Y = a</t>
    </r>
    <r>
      <rPr>
        <vertAlign val="subscript"/>
        <sz val="11"/>
        <color indexed="8"/>
        <rFont val="Lr oSVbN"/>
        <family val="2"/>
      </rPr>
      <t>0</t>
    </r>
    <r>
      <rPr>
        <sz val="11"/>
        <color indexed="8"/>
        <rFont val="Lr oSVbN"/>
        <family val="2"/>
      </rPr>
      <t xml:space="preserve"> + a</t>
    </r>
    <r>
      <rPr>
        <vertAlign val="subscript"/>
        <sz val="11"/>
        <color indexed="8"/>
        <rFont val="Lr oSVbN"/>
        <family val="2"/>
      </rPr>
      <t>1</t>
    </r>
    <r>
      <rPr>
        <sz val="11"/>
        <color indexed="8"/>
        <rFont val="Lr oSVbN"/>
        <family val="2"/>
      </rPr>
      <t>X</t>
    </r>
    <r>
      <rPr>
        <vertAlign val="subscript"/>
        <sz val="11"/>
        <color indexed="8"/>
        <rFont val="Lr oSVbN"/>
        <family val="2"/>
      </rPr>
      <t>1</t>
    </r>
    <r>
      <rPr>
        <sz val="11"/>
        <color indexed="8"/>
        <rFont val="Lr oSVbN"/>
        <family val="2"/>
      </rPr>
      <t xml:space="preserve"> + e</t>
    </r>
  </si>
  <si>
    <r>
      <t xml:space="preserve">  Model 2</t>
    </r>
    <r>
      <rPr>
        <sz val="11"/>
        <rFont val="Lr oSVbN"/>
        <family val="2"/>
      </rPr>
      <t xml:space="preserve">: </t>
    </r>
    <r>
      <rPr>
        <sz val="11"/>
        <rFont val="ＭＳ Ｐゴシック"/>
        <family val="0"/>
      </rPr>
      <t>Y = b</t>
    </r>
    <r>
      <rPr>
        <vertAlign val="subscript"/>
        <sz val="11"/>
        <color indexed="8"/>
        <rFont val="Lr oSVbN"/>
        <family val="2"/>
      </rPr>
      <t>0</t>
    </r>
    <r>
      <rPr>
        <sz val="11"/>
        <color indexed="8"/>
        <rFont val="Lr oSVbN"/>
        <family val="2"/>
      </rPr>
      <t xml:space="preserve"> + b</t>
    </r>
    <r>
      <rPr>
        <vertAlign val="subscript"/>
        <sz val="11"/>
        <color indexed="8"/>
        <rFont val="Lr oSVbN"/>
        <family val="2"/>
      </rPr>
      <t>1</t>
    </r>
    <r>
      <rPr>
        <sz val="11"/>
        <color indexed="8"/>
        <rFont val="Lr oSVbN"/>
        <family val="2"/>
      </rPr>
      <t>X</t>
    </r>
    <r>
      <rPr>
        <vertAlign val="subscript"/>
        <sz val="11"/>
        <color indexed="8"/>
        <rFont val="Lr oSVbN"/>
        <family val="2"/>
      </rPr>
      <t>2</t>
    </r>
    <r>
      <rPr>
        <sz val="11"/>
        <color indexed="8"/>
        <rFont val="Lr oSVbN"/>
        <family val="2"/>
      </rPr>
      <t xml:space="preserve"> + e</t>
    </r>
  </si>
  <si>
    <t>上のModel 1とModel 2を検定する。</t>
  </si>
  <si>
    <t>Dataは以下の様であるとする。</t>
  </si>
  <si>
    <t>Model 2</t>
  </si>
  <si>
    <t>X2</t>
  </si>
  <si>
    <t>STEP 1：Model 1の残差平方和を求める。</t>
  </si>
  <si>
    <t>（ツール→分析ツール→回帰分析）</t>
  </si>
  <si>
    <t>Model 1の残差平方和</t>
  </si>
  <si>
    <t>Model 2の残差平方和</t>
  </si>
  <si>
    <t>STEP 2：Model 2の残差平方和を求める。</t>
  </si>
  <si>
    <t>STEP 3：2つの残差平方和と観測値数からLR統計量を求める。</t>
  </si>
  <si>
    <t>観測値数</t>
  </si>
  <si>
    <t>LR統計量</t>
  </si>
  <si>
    <t>Model 2とModel 1の変数の数の差から自由度を求める。</t>
  </si>
  <si>
    <t>自由度</t>
  </si>
  <si>
    <t>Model 2の変数の数</t>
  </si>
  <si>
    <t>Model 1の変数の数</t>
  </si>
  <si>
    <t>LR統計量はχ2分布に従う。自由度は上で得られた値。</t>
  </si>
  <si>
    <t>LR統計量の有意確率</t>
  </si>
  <si>
    <t>2.71以下</t>
  </si>
  <si>
    <t>【自由度1の場合】</t>
  </si>
  <si>
    <t>一般的に以下の表で有意確率が判る。</t>
  </si>
  <si>
    <t>2.71～3.84</t>
  </si>
  <si>
    <t>2つのModelに有意な差は無い。</t>
  </si>
  <si>
    <t>3.84～6.63</t>
  </si>
  <si>
    <t>6.63以上</t>
  </si>
  <si>
    <t>【自由度2の場合】</t>
  </si>
  <si>
    <t>4.61以下</t>
  </si>
  <si>
    <t>4.61～5.99</t>
  </si>
  <si>
    <t>5.99～9.21</t>
  </si>
  <si>
    <t>9.21以上</t>
  </si>
  <si>
    <t>結論：Vuong (1989)検定を行った結果、有意水準5％以下で、Model 2はModel 1より良いという結果が得られた。</t>
  </si>
  <si>
    <r>
      <t xml:space="preserve">  Model 2: Y = b</t>
    </r>
    <r>
      <rPr>
        <vertAlign val="subscript"/>
        <sz val="11"/>
        <color indexed="8"/>
        <rFont val="Lr oSVbN"/>
        <family val="2"/>
      </rPr>
      <t>0</t>
    </r>
    <r>
      <rPr>
        <sz val="11"/>
        <color indexed="8"/>
        <rFont val="Lr oSVbN"/>
        <family val="2"/>
      </rPr>
      <t xml:space="preserve"> + b</t>
    </r>
    <r>
      <rPr>
        <vertAlign val="subscript"/>
        <sz val="11"/>
        <color indexed="8"/>
        <rFont val="Lr oSVbN"/>
        <family val="2"/>
      </rPr>
      <t>1</t>
    </r>
    <r>
      <rPr>
        <sz val="11"/>
        <color indexed="8"/>
        <rFont val="Lr oSVbN"/>
        <family val="2"/>
      </rPr>
      <t>X</t>
    </r>
    <r>
      <rPr>
        <vertAlign val="subscript"/>
        <sz val="11"/>
        <color indexed="8"/>
        <rFont val="Lr oSVbN"/>
        <family val="2"/>
      </rPr>
      <t>1</t>
    </r>
    <r>
      <rPr>
        <sz val="11"/>
        <color indexed="8"/>
        <rFont val="Lr oSVbN"/>
        <family val="2"/>
      </rPr>
      <t xml:space="preserve"> + b</t>
    </r>
    <r>
      <rPr>
        <vertAlign val="subscript"/>
        <sz val="11"/>
        <color indexed="8"/>
        <rFont val="Lr oSVbN"/>
        <family val="2"/>
      </rPr>
      <t>1</t>
    </r>
    <r>
      <rPr>
        <sz val="11"/>
        <color indexed="8"/>
        <rFont val="Lr oSVbN"/>
        <family val="2"/>
      </rPr>
      <t>X</t>
    </r>
    <r>
      <rPr>
        <vertAlign val="subscript"/>
        <sz val="11"/>
        <color indexed="8"/>
        <rFont val="Lr oSVbN"/>
        <family val="2"/>
      </rPr>
      <t>2</t>
    </r>
    <r>
      <rPr>
        <sz val="11"/>
        <color indexed="8"/>
        <rFont val="Lr oSVbN"/>
        <family val="2"/>
      </rPr>
      <t xml:space="preserve"> + e</t>
    </r>
  </si>
  <si>
    <r>
      <t xml:space="preserve">  Model 1: Y = a</t>
    </r>
    <r>
      <rPr>
        <vertAlign val="subscript"/>
        <sz val="11"/>
        <color indexed="8"/>
        <rFont val="Lr oSVbN"/>
        <family val="2"/>
      </rPr>
      <t>0</t>
    </r>
    <r>
      <rPr>
        <sz val="11"/>
        <color indexed="8"/>
        <rFont val="Lr oSVbN"/>
        <family val="2"/>
      </rPr>
      <t xml:space="preserve"> + a</t>
    </r>
    <r>
      <rPr>
        <vertAlign val="subscript"/>
        <sz val="11"/>
        <color indexed="8"/>
        <rFont val="Lr oSVbN"/>
        <family val="2"/>
      </rPr>
      <t>1</t>
    </r>
    <r>
      <rPr>
        <sz val="11"/>
        <color indexed="8"/>
        <rFont val="Lr oSVbN"/>
        <family val="2"/>
      </rPr>
      <t>X</t>
    </r>
    <r>
      <rPr>
        <vertAlign val="subscript"/>
        <sz val="11"/>
        <color indexed="8"/>
        <rFont val="Lr oSVbN"/>
        <family val="2"/>
      </rPr>
      <t>1</t>
    </r>
    <r>
      <rPr>
        <sz val="11"/>
        <color indexed="8"/>
        <rFont val="Lr oSVbN"/>
        <family val="2"/>
      </rPr>
      <t xml:space="preserve"> + e</t>
    </r>
  </si>
  <si>
    <r>
      <t>( iii ) Nested</t>
    </r>
    <r>
      <rPr>
        <b/>
        <sz val="11"/>
        <color indexed="8"/>
        <rFont val="ＭＳ Ｐゴシック"/>
        <family val="3"/>
      </rPr>
      <t>モデル</t>
    </r>
  </si>
  <si>
    <t>Model 1</t>
  </si>
  <si>
    <t>Y</t>
  </si>
  <si>
    <t>Model 2</t>
  </si>
  <si>
    <t>Y</t>
  </si>
  <si>
    <t>X2</t>
  </si>
  <si>
    <r>
      <t xml:space="preserve">  Model 1: Y = a</t>
    </r>
    <r>
      <rPr>
        <vertAlign val="subscript"/>
        <sz val="11"/>
        <color indexed="8"/>
        <rFont val="Lr oSVbN"/>
        <family val="2"/>
      </rPr>
      <t>0</t>
    </r>
    <r>
      <rPr>
        <sz val="11"/>
        <color indexed="8"/>
        <rFont val="Lr oSVbN"/>
        <family val="2"/>
      </rPr>
      <t xml:space="preserve"> + a</t>
    </r>
    <r>
      <rPr>
        <vertAlign val="subscript"/>
        <sz val="11"/>
        <color indexed="8"/>
        <rFont val="Lr oSVbN"/>
        <family val="2"/>
      </rPr>
      <t>1</t>
    </r>
    <r>
      <rPr>
        <sz val="11"/>
        <color indexed="8"/>
        <rFont val="Lr oSVbN"/>
        <family val="2"/>
      </rPr>
      <t>X</t>
    </r>
    <r>
      <rPr>
        <vertAlign val="subscript"/>
        <sz val="11"/>
        <color indexed="8"/>
        <rFont val="Lr oSVbN"/>
        <family val="2"/>
      </rPr>
      <t>3</t>
    </r>
    <r>
      <rPr>
        <sz val="11"/>
        <color indexed="8"/>
        <rFont val="Lr oSVbN"/>
        <family val="2"/>
      </rPr>
      <t xml:space="preserve"> + a</t>
    </r>
    <r>
      <rPr>
        <vertAlign val="subscript"/>
        <sz val="11"/>
        <color indexed="8"/>
        <rFont val="Lr oSVbN"/>
        <family val="2"/>
      </rPr>
      <t>2</t>
    </r>
    <r>
      <rPr>
        <sz val="11"/>
        <color indexed="8"/>
        <rFont val="Lr oSVbN"/>
        <family val="2"/>
      </rPr>
      <t>X</t>
    </r>
    <r>
      <rPr>
        <vertAlign val="subscript"/>
        <sz val="11"/>
        <color indexed="8"/>
        <rFont val="Lr oSVbN"/>
        <family val="2"/>
      </rPr>
      <t>1</t>
    </r>
    <r>
      <rPr>
        <sz val="11"/>
        <color indexed="8"/>
        <rFont val="Lr oSVbN"/>
        <family val="2"/>
      </rPr>
      <t xml:space="preserve"> + e</t>
    </r>
  </si>
  <si>
    <r>
      <t xml:space="preserve">  Model 2: Y = b</t>
    </r>
    <r>
      <rPr>
        <vertAlign val="subscript"/>
        <sz val="11"/>
        <color indexed="8"/>
        <rFont val="Lr oSVbN"/>
        <family val="2"/>
      </rPr>
      <t>0</t>
    </r>
    <r>
      <rPr>
        <sz val="11"/>
        <color indexed="8"/>
        <rFont val="Lr oSVbN"/>
        <family val="2"/>
      </rPr>
      <t xml:space="preserve"> + b</t>
    </r>
    <r>
      <rPr>
        <vertAlign val="subscript"/>
        <sz val="11"/>
        <color indexed="8"/>
        <rFont val="Lr oSVbN"/>
        <family val="2"/>
      </rPr>
      <t>1</t>
    </r>
    <r>
      <rPr>
        <sz val="11"/>
        <color indexed="8"/>
        <rFont val="Lr oSVbN"/>
        <family val="2"/>
      </rPr>
      <t>X</t>
    </r>
    <r>
      <rPr>
        <vertAlign val="subscript"/>
        <sz val="11"/>
        <color indexed="8"/>
        <rFont val="Lr oSVbN"/>
        <family val="2"/>
      </rPr>
      <t>3</t>
    </r>
    <r>
      <rPr>
        <sz val="11"/>
        <color indexed="8"/>
        <rFont val="Lr oSVbN"/>
        <family val="2"/>
      </rPr>
      <t xml:space="preserve"> + b</t>
    </r>
    <r>
      <rPr>
        <vertAlign val="subscript"/>
        <sz val="11"/>
        <color indexed="8"/>
        <rFont val="Lr oSVbN"/>
        <family val="2"/>
      </rPr>
      <t>2</t>
    </r>
    <r>
      <rPr>
        <sz val="11"/>
        <color indexed="8"/>
        <rFont val="Lr oSVbN"/>
        <family val="2"/>
      </rPr>
      <t>X</t>
    </r>
    <r>
      <rPr>
        <vertAlign val="subscript"/>
        <sz val="11"/>
        <color indexed="8"/>
        <rFont val="Lr oSVbN"/>
        <family val="2"/>
      </rPr>
      <t>2</t>
    </r>
    <r>
      <rPr>
        <sz val="11"/>
        <color indexed="8"/>
        <rFont val="Lr oSVbN"/>
        <family val="2"/>
      </rPr>
      <t xml:space="preserve"> + e</t>
    </r>
  </si>
  <si>
    <r>
      <t xml:space="preserve">  Model 3: Y = c</t>
    </r>
    <r>
      <rPr>
        <vertAlign val="subscript"/>
        <sz val="11"/>
        <color indexed="8"/>
        <rFont val="Lr oSVbN"/>
        <family val="2"/>
      </rPr>
      <t>0</t>
    </r>
    <r>
      <rPr>
        <sz val="11"/>
        <color indexed="8"/>
        <rFont val="Lr oSVbN"/>
        <family val="2"/>
      </rPr>
      <t xml:space="preserve"> + c</t>
    </r>
    <r>
      <rPr>
        <vertAlign val="subscript"/>
        <sz val="11"/>
        <color indexed="8"/>
        <rFont val="Lr oSVbN"/>
        <family val="2"/>
      </rPr>
      <t>1</t>
    </r>
    <r>
      <rPr>
        <sz val="11"/>
        <color indexed="8"/>
        <rFont val="Lr oSVbN"/>
        <family val="2"/>
      </rPr>
      <t>X</t>
    </r>
    <r>
      <rPr>
        <vertAlign val="subscript"/>
        <sz val="11"/>
        <color indexed="8"/>
        <rFont val="Lr oSVbN"/>
        <family val="2"/>
      </rPr>
      <t>3</t>
    </r>
    <r>
      <rPr>
        <sz val="11"/>
        <color indexed="8"/>
        <rFont val="Lr oSVbN"/>
        <family val="2"/>
      </rPr>
      <t xml:space="preserve"> + e</t>
    </r>
  </si>
  <si>
    <t>だけからなる回帰モデルModel 3を作る。</t>
  </si>
  <si>
    <r>
      <t>STEP 1：Model 1とModel 2に共通の変数（X</t>
    </r>
    <r>
      <rPr>
        <b/>
        <sz val="7"/>
        <rFont val="ＭＳ Ｐゴシック"/>
        <family val="3"/>
      </rPr>
      <t>3</t>
    </r>
    <r>
      <rPr>
        <b/>
        <sz val="11"/>
        <rFont val="ＭＳ Ｐゴシック"/>
        <family val="0"/>
      </rPr>
      <t>）</t>
    </r>
  </si>
  <si>
    <t>従って、Model 3のDataは、以下の様になる。</t>
  </si>
  <si>
    <t>Model 3</t>
  </si>
  <si>
    <t>X3</t>
  </si>
  <si>
    <t>X1</t>
  </si>
  <si>
    <t>STEP 2：Model 3の残差平方和を求める。</t>
  </si>
  <si>
    <r>
      <t xml:space="preserve">Model </t>
    </r>
    <r>
      <rPr>
        <sz val="11"/>
        <rFont val="ＭＳ Ｐゴシック"/>
        <family val="0"/>
      </rPr>
      <t>3</t>
    </r>
    <r>
      <rPr>
        <sz val="11"/>
        <rFont val="ＭＳ Ｐゴシック"/>
        <family val="0"/>
      </rPr>
      <t>の残差平方和</t>
    </r>
  </si>
  <si>
    <r>
      <t xml:space="preserve">Model 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>の残差平方和</t>
    </r>
  </si>
  <si>
    <t>STEP 3：Model 1の残差平方和を求める。</t>
  </si>
  <si>
    <t>Model 3の変数の数</t>
  </si>
  <si>
    <t>Model 1とModel 3の変数の数の差から自由度を求める。</t>
  </si>
  <si>
    <t>以下はModel 3の回帰分析の結果</t>
  </si>
  <si>
    <t>STEP 4：2つの残差平方和と観測値数からLR統計量を求める。</t>
  </si>
  <si>
    <t>STEP 5：Model 2の残差平方和を求める。</t>
  </si>
  <si>
    <r>
      <t xml:space="preserve">Model 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の残差平方和</t>
    </r>
  </si>
  <si>
    <t>STEP 6：2つの残差平方和と観測値数からLR統計量を求める。</t>
  </si>
  <si>
    <t>1%水準以下で有意</t>
  </si>
  <si>
    <t>5%水準以下で有意</t>
  </si>
  <si>
    <t>① Model 1とModel 3の有意確率</t>
  </si>
  <si>
    <t>② Model 2とModel 3の有意確率</t>
  </si>
  <si>
    <t>Case 1: ①②共に有意でない。</t>
  </si>
  <si>
    <t>Model 1は、Model 3より良い。</t>
  </si>
  <si>
    <t>Model 2は、Model 3より良い。</t>
  </si>
  <si>
    <t>以下の4つの場合が存在する。</t>
  </si>
  <si>
    <t>　4つのCase</t>
  </si>
  <si>
    <t>Case 2: ①が有意で②は有意でない。</t>
  </si>
  <si>
    <t>Case 3: ②が有意で①は有意でない。</t>
  </si>
  <si>
    <t>Model 1とModel 2に有意な差は無い。</t>
  </si>
  <si>
    <t>Case 4: ①②共に有意である。</t>
  </si>
  <si>
    <t>判定不可能なのでSTEP 8に進む。</t>
  </si>
  <si>
    <t>この例の場合、①②共に適当な有意水準で有意であるので、次のSTEP 8に進む。</t>
  </si>
  <si>
    <t>結論：Vuong (1989)検定を行った結果、有意水準5％以下で、Model 1はModel 2より良いという結果が得られた。</t>
  </si>
  <si>
    <t>STEP 8：Model 1の残差を求める。</t>
  </si>
  <si>
    <t>STEP 9：各観測値の残差の2乗と残差分散を求める。</t>
  </si>
  <si>
    <t>STEP 10：Model 2の残差を求める。</t>
  </si>
  <si>
    <t>STEP 11：各観測値の残差の2乗と残差分散を求める。</t>
  </si>
  <si>
    <t>STEP 12：各観測値について、Model 1とModel 2の対数尤度比を求める。</t>
  </si>
  <si>
    <t>STEP 13：全ての要素が1のベクトルを作る。</t>
  </si>
  <si>
    <t>STEP 14：係数のt値を取り出す。</t>
  </si>
  <si>
    <r>
      <t>( ii ) Overlapping</t>
    </r>
    <r>
      <rPr>
        <b/>
        <sz val="11"/>
        <color indexed="8"/>
        <rFont val="ＭＳ Ｐゴシック"/>
        <family val="3"/>
      </rPr>
      <t>モデル</t>
    </r>
  </si>
  <si>
    <t>Model 2とModel 3の変数の数の差から自由度を求める。</t>
  </si>
  <si>
    <t>Model 3の残差平方和</t>
  </si>
  <si>
    <t>結果：有意水準1％以下で、Model 1はModel 3より良い。</t>
  </si>
  <si>
    <t>結果：有意水準5％以下で、Model 2はModel 3より良い。</t>
  </si>
  <si>
    <t>STEP 7：2つのLR統計量の有意確率を検討する。</t>
  </si>
  <si>
    <t>（実際、Overlappingモデルでは、上の様にCase 4になる場合が多い。）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</si>
</sst>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14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u val="single"/>
      <sz val="11"/>
      <name val="ＭＳ Ｐゴシック"/>
      <family val="3"/>
    </font>
    <font>
      <b/>
      <u val="single"/>
      <sz val="11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Lr oSVbN"/>
      <family val="2"/>
    </font>
    <font>
      <vertAlign val="subscript"/>
      <sz val="11"/>
      <color indexed="8"/>
      <name val="Lr oSVbN"/>
      <family val="2"/>
    </font>
    <font>
      <b/>
      <sz val="11"/>
      <color indexed="8"/>
      <name val="ＭＳ Ｐゴシック"/>
      <family val="3"/>
    </font>
    <font>
      <sz val="11"/>
      <name val="Lr oSVbN"/>
      <family val="2"/>
    </font>
    <font>
      <b/>
      <sz val="7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2" fillId="4" borderId="0" xfId="0" applyFont="1" applyFill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2" fillId="4" borderId="0" xfId="0" applyFont="1" applyFill="1" applyBorder="1" applyAlignment="1">
      <alignment horizontal="center"/>
    </xf>
    <xf numFmtId="0" fontId="2" fillId="3" borderId="0" xfId="0" applyFont="1" applyFill="1" applyAlignment="1">
      <alignment/>
    </xf>
    <xf numFmtId="0" fontId="4" fillId="0" borderId="0" xfId="0" applyFont="1" applyAlignment="1">
      <alignment/>
    </xf>
    <xf numFmtId="0" fontId="2" fillId="4" borderId="0" xfId="0" applyFont="1" applyFill="1" applyAlignment="1">
      <alignment/>
    </xf>
    <xf numFmtId="0" fontId="5" fillId="0" borderId="0" xfId="0" applyFont="1" applyAlignment="1">
      <alignment/>
    </xf>
    <xf numFmtId="0" fontId="0" fillId="5" borderId="0" xfId="0" applyFill="1" applyBorder="1" applyAlignment="1">
      <alignment/>
    </xf>
    <xf numFmtId="0" fontId="2" fillId="6" borderId="1" xfId="0" applyFont="1" applyFill="1" applyBorder="1" applyAlignment="1">
      <alignment/>
    </xf>
    <xf numFmtId="0" fontId="2" fillId="0" borderId="0" xfId="0" applyFont="1" applyAlignment="1">
      <alignment horizontal="center"/>
    </xf>
    <xf numFmtId="177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0" xfId="0" applyBorder="1" applyAlignment="1" quotePrefix="1">
      <alignment/>
    </xf>
    <xf numFmtId="0" fontId="0" fillId="0" borderId="5" xfId="0" applyBorder="1" applyAlignment="1" quotePrefix="1">
      <alignment/>
    </xf>
    <xf numFmtId="0" fontId="0" fillId="0" borderId="5" xfId="0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0" fillId="2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0" fillId="3" borderId="0" xfId="0" applyFont="1" applyFill="1" applyAlignment="1">
      <alignment/>
    </xf>
    <xf numFmtId="0" fontId="0" fillId="4" borderId="0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4" fillId="0" borderId="0" xfId="0" applyFont="1" applyAlignment="1">
      <alignment wrapText="1"/>
    </xf>
    <xf numFmtId="0" fontId="0" fillId="7" borderId="0" xfId="0" applyFill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/>
    </xf>
    <xf numFmtId="0" fontId="2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23</xdr:row>
      <xdr:rowOff>123825</xdr:rowOff>
    </xdr:from>
    <xdr:to>
      <xdr:col>8</xdr:col>
      <xdr:colOff>28575</xdr:colOff>
      <xdr:row>27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286250" y="4238625"/>
          <a:ext cx="1228725" cy="571500"/>
        </a:xfrm>
        <a:prstGeom prst="wedgeRoundRectCallout">
          <a:avLst>
            <a:gd name="adj1" fmla="val -70930"/>
            <a:gd name="adj2" fmla="val 645083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この部分をコピーする！</a:t>
          </a:r>
        </a:p>
      </xdr:txBody>
    </xdr:sp>
    <xdr:clientData/>
  </xdr:twoCellAnchor>
  <xdr:twoCellAnchor>
    <xdr:from>
      <xdr:col>18</xdr:col>
      <xdr:colOff>228600</xdr:colOff>
      <xdr:row>23</xdr:row>
      <xdr:rowOff>104775</xdr:rowOff>
    </xdr:from>
    <xdr:to>
      <xdr:col>20</xdr:col>
      <xdr:colOff>85725</xdr:colOff>
      <xdr:row>26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12573000" y="4219575"/>
          <a:ext cx="1228725" cy="571500"/>
        </a:xfrm>
        <a:prstGeom prst="wedgeRoundRectCallout">
          <a:avLst>
            <a:gd name="adj1" fmla="val -70930"/>
            <a:gd name="adj2" fmla="val 645083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この部分をコピーする！</a:t>
          </a:r>
        </a:p>
      </xdr:txBody>
    </xdr:sp>
    <xdr:clientData/>
  </xdr:twoCellAnchor>
  <xdr:twoCellAnchor>
    <xdr:from>
      <xdr:col>37</xdr:col>
      <xdr:colOff>504825</xdr:colOff>
      <xdr:row>23</xdr:row>
      <xdr:rowOff>38100</xdr:rowOff>
    </xdr:from>
    <xdr:to>
      <xdr:col>39</xdr:col>
      <xdr:colOff>476250</xdr:colOff>
      <xdr:row>29</xdr:row>
      <xdr:rowOff>114300</xdr:rowOff>
    </xdr:to>
    <xdr:sp>
      <xdr:nvSpPr>
        <xdr:cNvPr id="3" name="AutoShape 5"/>
        <xdr:cNvSpPr>
          <a:spLocks/>
        </xdr:cNvSpPr>
      </xdr:nvSpPr>
      <xdr:spPr>
        <a:xfrm>
          <a:off x="25879425" y="4152900"/>
          <a:ext cx="1343025" cy="1114425"/>
        </a:xfrm>
        <a:prstGeom prst="wedgeEllipseCallout">
          <a:avLst>
            <a:gd name="adj1" fmla="val -55675"/>
            <a:gd name="adj2" fmla="val 22008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定数に0を使用をTickしたのでこの様な結果になる。</a:t>
          </a:r>
        </a:p>
      </xdr:txBody>
    </xdr:sp>
    <xdr:clientData/>
  </xdr:twoCellAnchor>
  <xdr:twoCellAnchor>
    <xdr:from>
      <xdr:col>39</xdr:col>
      <xdr:colOff>485775</xdr:colOff>
      <xdr:row>15</xdr:row>
      <xdr:rowOff>19050</xdr:rowOff>
    </xdr:from>
    <xdr:to>
      <xdr:col>41</xdr:col>
      <xdr:colOff>342900</xdr:colOff>
      <xdr:row>18</xdr:row>
      <xdr:rowOff>76200</xdr:rowOff>
    </xdr:to>
    <xdr:sp>
      <xdr:nvSpPr>
        <xdr:cNvPr id="4" name="AutoShape 6"/>
        <xdr:cNvSpPr>
          <a:spLocks/>
        </xdr:cNvSpPr>
      </xdr:nvSpPr>
      <xdr:spPr>
        <a:xfrm>
          <a:off x="27231975" y="2762250"/>
          <a:ext cx="1228725" cy="571500"/>
        </a:xfrm>
        <a:prstGeom prst="wedgeRoundRectCallout">
          <a:avLst>
            <a:gd name="adj1" fmla="val -110907"/>
            <a:gd name="adj2" fmla="val 738000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 ｔ 値のことです。</a:t>
          </a:r>
        </a:p>
      </xdr:txBody>
    </xdr:sp>
    <xdr:clientData/>
  </xdr:twoCellAnchor>
  <xdr:twoCellAnchor>
    <xdr:from>
      <xdr:col>8</xdr:col>
      <xdr:colOff>85725</xdr:colOff>
      <xdr:row>8</xdr:row>
      <xdr:rowOff>57150</xdr:rowOff>
    </xdr:from>
    <xdr:to>
      <xdr:col>9</xdr:col>
      <xdr:colOff>38100</xdr:colOff>
      <xdr:row>10</xdr:row>
      <xdr:rowOff>76200</xdr:rowOff>
    </xdr:to>
    <xdr:sp>
      <xdr:nvSpPr>
        <xdr:cNvPr id="5" name="AutoShape 7"/>
        <xdr:cNvSpPr>
          <a:spLocks/>
        </xdr:cNvSpPr>
      </xdr:nvSpPr>
      <xdr:spPr>
        <a:xfrm>
          <a:off x="5572125" y="1571625"/>
          <a:ext cx="638175" cy="3619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8</xdr:row>
      <xdr:rowOff>66675</xdr:rowOff>
    </xdr:from>
    <xdr:to>
      <xdr:col>15</xdr:col>
      <xdr:colOff>438150</xdr:colOff>
      <xdr:row>10</xdr:row>
      <xdr:rowOff>85725</xdr:rowOff>
    </xdr:to>
    <xdr:sp>
      <xdr:nvSpPr>
        <xdr:cNvPr id="6" name="AutoShape 8"/>
        <xdr:cNvSpPr>
          <a:spLocks/>
        </xdr:cNvSpPr>
      </xdr:nvSpPr>
      <xdr:spPr>
        <a:xfrm>
          <a:off x="10086975" y="1581150"/>
          <a:ext cx="638175" cy="3619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8</xdr:row>
      <xdr:rowOff>114300</xdr:rowOff>
    </xdr:from>
    <xdr:to>
      <xdr:col>21</xdr:col>
      <xdr:colOff>85725</xdr:colOff>
      <xdr:row>10</xdr:row>
      <xdr:rowOff>133350</xdr:rowOff>
    </xdr:to>
    <xdr:sp>
      <xdr:nvSpPr>
        <xdr:cNvPr id="7" name="AutoShape 9"/>
        <xdr:cNvSpPr>
          <a:spLocks/>
        </xdr:cNvSpPr>
      </xdr:nvSpPr>
      <xdr:spPr>
        <a:xfrm>
          <a:off x="13849350" y="1628775"/>
          <a:ext cx="638175" cy="3619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485775</xdr:colOff>
      <xdr:row>8</xdr:row>
      <xdr:rowOff>104775</xdr:rowOff>
    </xdr:from>
    <xdr:to>
      <xdr:col>27</xdr:col>
      <xdr:colOff>438150</xdr:colOff>
      <xdr:row>10</xdr:row>
      <xdr:rowOff>123825</xdr:rowOff>
    </xdr:to>
    <xdr:sp>
      <xdr:nvSpPr>
        <xdr:cNvPr id="8" name="AutoShape 10"/>
        <xdr:cNvSpPr>
          <a:spLocks/>
        </xdr:cNvSpPr>
      </xdr:nvSpPr>
      <xdr:spPr>
        <a:xfrm>
          <a:off x="18316575" y="1619250"/>
          <a:ext cx="638175" cy="3619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76200</xdr:colOff>
      <xdr:row>8</xdr:row>
      <xdr:rowOff>85725</xdr:rowOff>
    </xdr:from>
    <xdr:to>
      <xdr:col>34</xdr:col>
      <xdr:colOff>28575</xdr:colOff>
      <xdr:row>10</xdr:row>
      <xdr:rowOff>104775</xdr:rowOff>
    </xdr:to>
    <xdr:sp>
      <xdr:nvSpPr>
        <xdr:cNvPr id="9" name="AutoShape 11"/>
        <xdr:cNvSpPr>
          <a:spLocks/>
        </xdr:cNvSpPr>
      </xdr:nvSpPr>
      <xdr:spPr>
        <a:xfrm>
          <a:off x="22707600" y="1600200"/>
          <a:ext cx="638175" cy="3619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609600</xdr:colOff>
      <xdr:row>8</xdr:row>
      <xdr:rowOff>57150</xdr:rowOff>
    </xdr:from>
    <xdr:to>
      <xdr:col>40</xdr:col>
      <xdr:colOff>561975</xdr:colOff>
      <xdr:row>10</xdr:row>
      <xdr:rowOff>76200</xdr:rowOff>
    </xdr:to>
    <xdr:sp>
      <xdr:nvSpPr>
        <xdr:cNvPr id="10" name="AutoShape 12"/>
        <xdr:cNvSpPr>
          <a:spLocks/>
        </xdr:cNvSpPr>
      </xdr:nvSpPr>
      <xdr:spPr>
        <a:xfrm>
          <a:off x="27355800" y="1571625"/>
          <a:ext cx="638175" cy="3619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428625</xdr:colOff>
      <xdr:row>11</xdr:row>
      <xdr:rowOff>66675</xdr:rowOff>
    </xdr:from>
    <xdr:to>
      <xdr:col>13</xdr:col>
      <xdr:colOff>457200</xdr:colOff>
      <xdr:row>14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7972425" y="2047875"/>
          <a:ext cx="1400175" cy="495300"/>
        </a:xfrm>
        <a:prstGeom prst="wedgeRoundRectCallout">
          <a:avLst>
            <a:gd name="adj1" fmla="val -55601"/>
            <a:gd name="adj2" fmla="val 37618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この値が残差平方和なのでコピーする！</a:t>
          </a:r>
        </a:p>
      </xdr:txBody>
    </xdr:sp>
    <xdr:clientData/>
  </xdr:twoCellAnchor>
  <xdr:twoCellAnchor>
    <xdr:from>
      <xdr:col>21</xdr:col>
      <xdr:colOff>428625</xdr:colOff>
      <xdr:row>11</xdr:row>
      <xdr:rowOff>66675</xdr:rowOff>
    </xdr:from>
    <xdr:to>
      <xdr:col>23</xdr:col>
      <xdr:colOff>457200</xdr:colOff>
      <xdr:row>14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14830425" y="2047875"/>
          <a:ext cx="1400175" cy="495300"/>
        </a:xfrm>
        <a:prstGeom prst="wedgeRoundRectCallout">
          <a:avLst>
            <a:gd name="adj1" fmla="val -55601"/>
            <a:gd name="adj2" fmla="val 37618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この値が残差平方和なのでコピーする！</a:t>
          </a:r>
        </a:p>
      </xdr:txBody>
    </xdr:sp>
    <xdr:clientData/>
  </xdr:twoCellAnchor>
  <xdr:twoCellAnchor>
    <xdr:from>
      <xdr:col>36</xdr:col>
      <xdr:colOff>0</xdr:colOff>
      <xdr:row>11</xdr:row>
      <xdr:rowOff>66675</xdr:rowOff>
    </xdr:from>
    <xdr:to>
      <xdr:col>36</xdr:col>
      <xdr:colOff>0</xdr:colOff>
      <xdr:row>14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24869775" y="2047875"/>
          <a:ext cx="0" cy="495300"/>
        </a:xfrm>
        <a:prstGeom prst="wedgeRoundRectCallout">
          <a:avLst>
            <a:gd name="adj1" fmla="val -55601"/>
            <a:gd name="adj2" fmla="val 37618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この値が残差平方和なのでコピーする！</a:t>
          </a:r>
        </a:p>
      </xdr:txBody>
    </xdr:sp>
    <xdr:clientData/>
  </xdr:twoCellAnchor>
  <xdr:twoCellAnchor>
    <xdr:from>
      <xdr:col>38</xdr:col>
      <xdr:colOff>428625</xdr:colOff>
      <xdr:row>11</xdr:row>
      <xdr:rowOff>66675</xdr:rowOff>
    </xdr:from>
    <xdr:to>
      <xdr:col>40</xdr:col>
      <xdr:colOff>457200</xdr:colOff>
      <xdr:row>14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26670000" y="2047875"/>
          <a:ext cx="1400175" cy="495300"/>
        </a:xfrm>
        <a:prstGeom prst="wedgeRoundRectCallout">
          <a:avLst>
            <a:gd name="adj1" fmla="val -55601"/>
            <a:gd name="adj2" fmla="val 376189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この値が残差平方和なのでコピーする！</a:t>
          </a:r>
        </a:p>
      </xdr:txBody>
    </xdr:sp>
    <xdr:clientData/>
  </xdr:twoCellAnchor>
  <xdr:twoCellAnchor>
    <xdr:from>
      <xdr:col>64</xdr:col>
      <xdr:colOff>171450</xdr:colOff>
      <xdr:row>23</xdr:row>
      <xdr:rowOff>123825</xdr:rowOff>
    </xdr:from>
    <xdr:to>
      <xdr:col>66</xdr:col>
      <xdr:colOff>28575</xdr:colOff>
      <xdr:row>27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4615100" y="4229100"/>
          <a:ext cx="1228725" cy="590550"/>
        </a:xfrm>
        <a:prstGeom prst="wedgeRoundRectCallout">
          <a:avLst>
            <a:gd name="adj1" fmla="val -76365"/>
            <a:gd name="adj2" fmla="val 676921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この部分をコピーする！</a:t>
          </a:r>
        </a:p>
      </xdr:txBody>
    </xdr:sp>
    <xdr:clientData/>
  </xdr:twoCellAnchor>
  <xdr:twoCellAnchor>
    <xdr:from>
      <xdr:col>76</xdr:col>
      <xdr:colOff>228600</xdr:colOff>
      <xdr:row>23</xdr:row>
      <xdr:rowOff>104775</xdr:rowOff>
    </xdr:from>
    <xdr:to>
      <xdr:col>78</xdr:col>
      <xdr:colOff>85725</xdr:colOff>
      <xdr:row>26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52901850" y="4210050"/>
          <a:ext cx="1228725" cy="581025"/>
        </a:xfrm>
        <a:prstGeom prst="wedgeRoundRectCallout">
          <a:avLst>
            <a:gd name="adj1" fmla="val -77273"/>
            <a:gd name="adj2" fmla="val 678847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この部分をコピーする！</a:t>
          </a:r>
        </a:p>
      </xdr:txBody>
    </xdr:sp>
    <xdr:clientData/>
  </xdr:twoCellAnchor>
  <xdr:twoCellAnchor>
    <xdr:from>
      <xdr:col>95</xdr:col>
      <xdr:colOff>504825</xdr:colOff>
      <xdr:row>23</xdr:row>
      <xdr:rowOff>38100</xdr:rowOff>
    </xdr:from>
    <xdr:to>
      <xdr:col>97</xdr:col>
      <xdr:colOff>476250</xdr:colOff>
      <xdr:row>29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66208275" y="4143375"/>
          <a:ext cx="1343025" cy="1143000"/>
        </a:xfrm>
        <a:prstGeom prst="wedgeEllipseCallout">
          <a:avLst>
            <a:gd name="adj1" fmla="val -55675"/>
            <a:gd name="adj2" fmla="val 22008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定数に0を使用をTickしたのでこの様な結果になる。</a:t>
          </a:r>
        </a:p>
      </xdr:txBody>
    </xdr:sp>
    <xdr:clientData/>
  </xdr:twoCellAnchor>
  <xdr:twoCellAnchor>
    <xdr:from>
      <xdr:col>97</xdr:col>
      <xdr:colOff>485775</xdr:colOff>
      <xdr:row>15</xdr:row>
      <xdr:rowOff>19050</xdr:rowOff>
    </xdr:from>
    <xdr:to>
      <xdr:col>99</xdr:col>
      <xdr:colOff>342900</xdr:colOff>
      <xdr:row>18</xdr:row>
      <xdr:rowOff>76200</xdr:rowOff>
    </xdr:to>
    <xdr:sp>
      <xdr:nvSpPr>
        <xdr:cNvPr id="8" name="AutoShape 8"/>
        <xdr:cNvSpPr>
          <a:spLocks/>
        </xdr:cNvSpPr>
      </xdr:nvSpPr>
      <xdr:spPr>
        <a:xfrm>
          <a:off x="67560825" y="2714625"/>
          <a:ext cx="1228725" cy="581025"/>
        </a:xfrm>
        <a:prstGeom prst="wedgeRoundRectCallout">
          <a:avLst>
            <a:gd name="adj1" fmla="val -110907"/>
            <a:gd name="adj2" fmla="val 738000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 ｔ 値のことです。</a:t>
          </a:r>
        </a:p>
      </xdr:txBody>
    </xdr:sp>
    <xdr:clientData/>
  </xdr:twoCellAnchor>
  <xdr:twoCellAnchor>
    <xdr:from>
      <xdr:col>66</xdr:col>
      <xdr:colOff>85725</xdr:colOff>
      <xdr:row>8</xdr:row>
      <xdr:rowOff>57150</xdr:rowOff>
    </xdr:from>
    <xdr:to>
      <xdr:col>67</xdr:col>
      <xdr:colOff>38100</xdr:colOff>
      <xdr:row>10</xdr:row>
      <xdr:rowOff>76200</xdr:rowOff>
    </xdr:to>
    <xdr:sp>
      <xdr:nvSpPr>
        <xdr:cNvPr id="9" name="AutoShape 9"/>
        <xdr:cNvSpPr>
          <a:spLocks/>
        </xdr:cNvSpPr>
      </xdr:nvSpPr>
      <xdr:spPr>
        <a:xfrm>
          <a:off x="45900975" y="1524000"/>
          <a:ext cx="638175" cy="3619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485775</xdr:colOff>
      <xdr:row>8</xdr:row>
      <xdr:rowOff>66675</xdr:rowOff>
    </xdr:from>
    <xdr:to>
      <xdr:col>73</xdr:col>
      <xdr:colOff>438150</xdr:colOff>
      <xdr:row>10</xdr:row>
      <xdr:rowOff>85725</xdr:rowOff>
    </xdr:to>
    <xdr:sp>
      <xdr:nvSpPr>
        <xdr:cNvPr id="10" name="AutoShape 10"/>
        <xdr:cNvSpPr>
          <a:spLocks/>
        </xdr:cNvSpPr>
      </xdr:nvSpPr>
      <xdr:spPr>
        <a:xfrm>
          <a:off x="50415825" y="1533525"/>
          <a:ext cx="638175" cy="3619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133350</xdr:colOff>
      <xdr:row>8</xdr:row>
      <xdr:rowOff>114300</xdr:rowOff>
    </xdr:from>
    <xdr:to>
      <xdr:col>79</xdr:col>
      <xdr:colOff>85725</xdr:colOff>
      <xdr:row>10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54178200" y="1581150"/>
          <a:ext cx="638175" cy="3619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485775</xdr:colOff>
      <xdr:row>8</xdr:row>
      <xdr:rowOff>104775</xdr:rowOff>
    </xdr:from>
    <xdr:to>
      <xdr:col>85</xdr:col>
      <xdr:colOff>438150</xdr:colOff>
      <xdr:row>10</xdr:row>
      <xdr:rowOff>123825</xdr:rowOff>
    </xdr:to>
    <xdr:sp>
      <xdr:nvSpPr>
        <xdr:cNvPr id="12" name="AutoShape 12"/>
        <xdr:cNvSpPr>
          <a:spLocks/>
        </xdr:cNvSpPr>
      </xdr:nvSpPr>
      <xdr:spPr>
        <a:xfrm>
          <a:off x="58645425" y="1571625"/>
          <a:ext cx="638175" cy="3619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76200</xdr:colOff>
      <xdr:row>8</xdr:row>
      <xdr:rowOff>85725</xdr:rowOff>
    </xdr:from>
    <xdr:to>
      <xdr:col>92</xdr:col>
      <xdr:colOff>28575</xdr:colOff>
      <xdr:row>10</xdr:row>
      <xdr:rowOff>104775</xdr:rowOff>
    </xdr:to>
    <xdr:sp>
      <xdr:nvSpPr>
        <xdr:cNvPr id="13" name="AutoShape 13"/>
        <xdr:cNvSpPr>
          <a:spLocks/>
        </xdr:cNvSpPr>
      </xdr:nvSpPr>
      <xdr:spPr>
        <a:xfrm>
          <a:off x="63036450" y="1552575"/>
          <a:ext cx="638175" cy="3619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533400</xdr:colOff>
      <xdr:row>8</xdr:row>
      <xdr:rowOff>57150</xdr:rowOff>
    </xdr:from>
    <xdr:to>
      <xdr:col>98</xdr:col>
      <xdr:colOff>485775</xdr:colOff>
      <xdr:row>10</xdr:row>
      <xdr:rowOff>76200</xdr:rowOff>
    </xdr:to>
    <xdr:sp>
      <xdr:nvSpPr>
        <xdr:cNvPr id="14" name="AutoShape 14"/>
        <xdr:cNvSpPr>
          <a:spLocks/>
        </xdr:cNvSpPr>
      </xdr:nvSpPr>
      <xdr:spPr>
        <a:xfrm>
          <a:off x="67608450" y="1524000"/>
          <a:ext cx="638175" cy="3619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47625</xdr:colOff>
      <xdr:row>8</xdr:row>
      <xdr:rowOff>66675</xdr:rowOff>
    </xdr:from>
    <xdr:to>
      <xdr:col>61</xdr:col>
      <xdr:colOff>0</xdr:colOff>
      <xdr:row>10</xdr:row>
      <xdr:rowOff>85725</xdr:rowOff>
    </xdr:to>
    <xdr:sp>
      <xdr:nvSpPr>
        <xdr:cNvPr id="15" name="AutoShape 15"/>
        <xdr:cNvSpPr>
          <a:spLocks/>
        </xdr:cNvSpPr>
      </xdr:nvSpPr>
      <xdr:spPr>
        <a:xfrm>
          <a:off x="41748075" y="1533525"/>
          <a:ext cx="638175" cy="3619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523875</xdr:colOff>
      <xdr:row>8</xdr:row>
      <xdr:rowOff>85725</xdr:rowOff>
    </xdr:from>
    <xdr:to>
      <xdr:col>51</xdr:col>
      <xdr:colOff>371475</xdr:colOff>
      <xdr:row>10</xdr:row>
      <xdr:rowOff>104775</xdr:rowOff>
    </xdr:to>
    <xdr:sp>
      <xdr:nvSpPr>
        <xdr:cNvPr id="16" name="AutoShape 16"/>
        <xdr:cNvSpPr>
          <a:spLocks/>
        </xdr:cNvSpPr>
      </xdr:nvSpPr>
      <xdr:spPr>
        <a:xfrm>
          <a:off x="35071050" y="1552575"/>
          <a:ext cx="638175" cy="3619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85725</xdr:colOff>
      <xdr:row>8</xdr:row>
      <xdr:rowOff>104775</xdr:rowOff>
    </xdr:from>
    <xdr:to>
      <xdr:col>44</xdr:col>
      <xdr:colOff>38100</xdr:colOff>
      <xdr:row>10</xdr:row>
      <xdr:rowOff>123825</xdr:rowOff>
    </xdr:to>
    <xdr:sp>
      <xdr:nvSpPr>
        <xdr:cNvPr id="17" name="AutoShape 17"/>
        <xdr:cNvSpPr>
          <a:spLocks/>
        </xdr:cNvSpPr>
      </xdr:nvSpPr>
      <xdr:spPr>
        <a:xfrm>
          <a:off x="29756100" y="1571625"/>
          <a:ext cx="638175" cy="3619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504825</xdr:colOff>
      <xdr:row>8</xdr:row>
      <xdr:rowOff>66675</xdr:rowOff>
    </xdr:from>
    <xdr:to>
      <xdr:col>34</xdr:col>
      <xdr:colOff>352425</xdr:colOff>
      <xdr:row>10</xdr:row>
      <xdr:rowOff>85725</xdr:rowOff>
    </xdr:to>
    <xdr:sp>
      <xdr:nvSpPr>
        <xdr:cNvPr id="18" name="AutoShape 18"/>
        <xdr:cNvSpPr>
          <a:spLocks/>
        </xdr:cNvSpPr>
      </xdr:nvSpPr>
      <xdr:spPr>
        <a:xfrm>
          <a:off x="23212425" y="1533525"/>
          <a:ext cx="638175" cy="3619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400050</xdr:colOff>
      <xdr:row>8</xdr:row>
      <xdr:rowOff>66675</xdr:rowOff>
    </xdr:from>
    <xdr:to>
      <xdr:col>27</xdr:col>
      <xdr:colOff>352425</xdr:colOff>
      <xdr:row>10</xdr:row>
      <xdr:rowOff>85725</xdr:rowOff>
    </xdr:to>
    <xdr:sp>
      <xdr:nvSpPr>
        <xdr:cNvPr id="19" name="AutoShape 19"/>
        <xdr:cNvSpPr>
          <a:spLocks/>
        </xdr:cNvSpPr>
      </xdr:nvSpPr>
      <xdr:spPr>
        <a:xfrm>
          <a:off x="18230850" y="1533525"/>
          <a:ext cx="638175" cy="3619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361950</xdr:colOff>
      <xdr:row>8</xdr:row>
      <xdr:rowOff>66675</xdr:rowOff>
    </xdr:from>
    <xdr:to>
      <xdr:col>17</xdr:col>
      <xdr:colOff>314325</xdr:colOff>
      <xdr:row>10</xdr:row>
      <xdr:rowOff>85725</xdr:rowOff>
    </xdr:to>
    <xdr:sp>
      <xdr:nvSpPr>
        <xdr:cNvPr id="20" name="AutoShape 20"/>
        <xdr:cNvSpPr>
          <a:spLocks/>
        </xdr:cNvSpPr>
      </xdr:nvSpPr>
      <xdr:spPr>
        <a:xfrm>
          <a:off x="11334750" y="1533525"/>
          <a:ext cx="638175" cy="3619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8</xdr:row>
      <xdr:rowOff>38100</xdr:rowOff>
    </xdr:from>
    <xdr:to>
      <xdr:col>8</xdr:col>
      <xdr:colOff>152400</xdr:colOff>
      <xdr:row>10</xdr:row>
      <xdr:rowOff>57150</xdr:rowOff>
    </xdr:to>
    <xdr:sp>
      <xdr:nvSpPr>
        <xdr:cNvPr id="21" name="AutoShape 21"/>
        <xdr:cNvSpPr>
          <a:spLocks/>
        </xdr:cNvSpPr>
      </xdr:nvSpPr>
      <xdr:spPr>
        <a:xfrm>
          <a:off x="5000625" y="1504950"/>
          <a:ext cx="638175" cy="3619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11</xdr:row>
      <xdr:rowOff>66675</xdr:rowOff>
    </xdr:from>
    <xdr:to>
      <xdr:col>8</xdr:col>
      <xdr:colOff>457200</xdr:colOff>
      <xdr:row>14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4543425" y="2085975"/>
          <a:ext cx="1400175" cy="476250"/>
        </a:xfrm>
        <a:prstGeom prst="wedgeRoundRectCallout">
          <a:avLst>
            <a:gd name="adj1" fmla="val -55601"/>
            <a:gd name="adj2" fmla="val 37618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この値が残差平方和なのでコピーする！</a:t>
          </a:r>
        </a:p>
      </xdr:txBody>
    </xdr:sp>
    <xdr:clientData/>
  </xdr:twoCellAnchor>
  <xdr:twoCellAnchor>
    <xdr:from>
      <xdr:col>16</xdr:col>
      <xdr:colOff>428625</xdr:colOff>
      <xdr:row>11</xdr:row>
      <xdr:rowOff>66675</xdr:rowOff>
    </xdr:from>
    <xdr:to>
      <xdr:col>18</xdr:col>
      <xdr:colOff>457200</xdr:colOff>
      <xdr:row>14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11401425" y="2085975"/>
          <a:ext cx="1400175" cy="476250"/>
        </a:xfrm>
        <a:prstGeom prst="wedgeRoundRectCallout">
          <a:avLst>
            <a:gd name="adj1" fmla="val -55601"/>
            <a:gd name="adj2" fmla="val 376189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この値が残差平方和なのでコピーする！</a:t>
          </a:r>
        </a:p>
      </xdr:txBody>
    </xdr:sp>
    <xdr:clientData/>
  </xdr:twoCellAnchor>
  <xdr:twoCellAnchor>
    <xdr:from>
      <xdr:col>11</xdr:col>
      <xdr:colOff>514350</xdr:colOff>
      <xdr:row>8</xdr:row>
      <xdr:rowOff>66675</xdr:rowOff>
    </xdr:from>
    <xdr:to>
      <xdr:col>12</xdr:col>
      <xdr:colOff>466725</xdr:colOff>
      <xdr:row>10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8058150" y="1571625"/>
          <a:ext cx="638175" cy="3619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514350</xdr:colOff>
      <xdr:row>8</xdr:row>
      <xdr:rowOff>66675</xdr:rowOff>
    </xdr:from>
    <xdr:to>
      <xdr:col>22</xdr:col>
      <xdr:colOff>466725</xdr:colOff>
      <xdr:row>10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14916150" y="1571625"/>
          <a:ext cx="638175" cy="3619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5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43" max="43" width="10.875" style="0" customWidth="1"/>
    <col min="46" max="46" width="9.875" style="0" customWidth="1"/>
  </cols>
  <sheetData>
    <row r="1" spans="1:43" ht="13.5">
      <c r="A1" s="11" t="s">
        <v>84</v>
      </c>
      <c r="B1" s="11"/>
      <c r="E1" s="11" t="s">
        <v>42</v>
      </c>
      <c r="K1" s="11" t="s">
        <v>35</v>
      </c>
      <c r="L1" s="4"/>
      <c r="M1" s="4"/>
      <c r="N1" s="4"/>
      <c r="O1" s="4"/>
      <c r="Q1" s="11" t="s">
        <v>41</v>
      </c>
      <c r="U1" s="9"/>
      <c r="V1" s="9"/>
      <c r="W1" s="11" t="s">
        <v>44</v>
      </c>
      <c r="X1" s="4"/>
      <c r="Y1" s="4"/>
      <c r="Z1" s="4"/>
      <c r="AA1" s="4"/>
      <c r="AB1" s="4"/>
      <c r="AC1" s="11" t="s">
        <v>47</v>
      </c>
      <c r="AJ1" s="11" t="s">
        <v>52</v>
      </c>
      <c r="AQ1" s="11" t="s">
        <v>58</v>
      </c>
    </row>
    <row r="2" spans="1:43" ht="18.75">
      <c r="A2" s="42" t="s">
        <v>85</v>
      </c>
      <c r="E2" t="s">
        <v>32</v>
      </c>
      <c r="K2" s="13" t="s">
        <v>38</v>
      </c>
      <c r="L2" s="4"/>
      <c r="M2" s="4"/>
      <c r="N2" s="4"/>
      <c r="O2" s="4"/>
      <c r="Q2" t="s">
        <v>32</v>
      </c>
      <c r="U2" s="9"/>
      <c r="V2" s="9"/>
      <c r="W2" s="13" t="s">
        <v>38</v>
      </c>
      <c r="X2" s="4"/>
      <c r="Y2" s="4"/>
      <c r="Z2" s="4"/>
      <c r="AA2" s="4"/>
      <c r="AB2" s="4"/>
      <c r="AJ2" s="11" t="s">
        <v>53</v>
      </c>
      <c r="AQ2" s="11" t="s">
        <v>62</v>
      </c>
    </row>
    <row r="3" spans="1:43" ht="18.75">
      <c r="A3" t="s">
        <v>86</v>
      </c>
      <c r="E3" t="s">
        <v>33</v>
      </c>
      <c r="F3" s="10"/>
      <c r="K3" s="13"/>
      <c r="L3" s="4"/>
      <c r="M3" s="4"/>
      <c r="N3" s="4"/>
      <c r="O3" s="4"/>
      <c r="Q3" t="s">
        <v>33</v>
      </c>
      <c r="R3" s="4"/>
      <c r="U3" s="8"/>
      <c r="V3" s="9"/>
      <c r="W3" s="13"/>
      <c r="X3" s="4"/>
      <c r="Y3" s="4"/>
      <c r="Z3" s="4"/>
      <c r="AA3" s="4"/>
      <c r="AB3" s="9"/>
      <c r="AJ3" s="30" t="s">
        <v>56</v>
      </c>
      <c r="AQ3" s="11" t="s">
        <v>61</v>
      </c>
    </row>
    <row r="4" spans="5:36" ht="13.5">
      <c r="E4" s="4"/>
      <c r="F4" s="4"/>
      <c r="K4" s="13"/>
      <c r="L4" s="4"/>
      <c r="M4" s="4"/>
      <c r="N4" s="4"/>
      <c r="O4" s="4"/>
      <c r="Q4" s="4"/>
      <c r="R4" s="4"/>
      <c r="U4" s="4"/>
      <c r="V4" s="9"/>
      <c r="W4" s="13"/>
      <c r="X4" s="4"/>
      <c r="Y4" s="4"/>
      <c r="Z4" s="4"/>
      <c r="AA4" s="9"/>
      <c r="AB4" s="9"/>
      <c r="AJ4" t="s">
        <v>57</v>
      </c>
    </row>
    <row r="5" spans="1:31" ht="13.5">
      <c r="A5" t="s">
        <v>87</v>
      </c>
      <c r="E5" s="12" t="s">
        <v>34</v>
      </c>
      <c r="F5" s="4"/>
      <c r="K5" s="13"/>
      <c r="L5" s="4"/>
      <c r="M5" s="4"/>
      <c r="N5" s="4"/>
      <c r="O5" s="4"/>
      <c r="Q5" s="12" t="s">
        <v>43</v>
      </c>
      <c r="R5" s="4"/>
      <c r="U5" s="4"/>
      <c r="V5" s="9"/>
      <c r="W5" s="13"/>
      <c r="X5" s="4"/>
      <c r="Y5" s="4"/>
      <c r="Z5" s="4"/>
      <c r="AA5" s="9"/>
      <c r="AD5" s="28" t="s">
        <v>48</v>
      </c>
      <c r="AE5" s="28" t="s">
        <v>49</v>
      </c>
    </row>
    <row r="6" spans="1:27" ht="14.25" thickBot="1">
      <c r="A6" t="s">
        <v>88</v>
      </c>
      <c r="K6" s="9"/>
      <c r="L6" s="9"/>
      <c r="M6" s="9"/>
      <c r="N6" s="4"/>
      <c r="O6" s="4"/>
      <c r="U6" s="4"/>
      <c r="V6" s="9"/>
      <c r="W6" s="9"/>
      <c r="X6" s="9"/>
      <c r="Y6" s="9"/>
      <c r="Z6" s="4"/>
      <c r="AA6" s="9"/>
    </row>
    <row r="7" spans="5:46" ht="13.5">
      <c r="E7" s="6" t="s">
        <v>26</v>
      </c>
      <c r="F7" s="6" t="s">
        <v>27</v>
      </c>
      <c r="G7" s="6" t="s">
        <v>10</v>
      </c>
      <c r="K7" s="6" t="s">
        <v>26</v>
      </c>
      <c r="L7" s="6" t="s">
        <v>27</v>
      </c>
      <c r="M7" s="6" t="s">
        <v>10</v>
      </c>
      <c r="N7" s="3" t="s">
        <v>37</v>
      </c>
      <c r="P7" s="9"/>
      <c r="Q7" s="6" t="s">
        <v>26</v>
      </c>
      <c r="R7" s="6" t="s">
        <v>27</v>
      </c>
      <c r="S7" s="6" t="s">
        <v>10</v>
      </c>
      <c r="U7" s="4"/>
      <c r="V7" s="9"/>
      <c r="W7" s="6" t="s">
        <v>26</v>
      </c>
      <c r="X7" s="6" t="s">
        <v>27</v>
      </c>
      <c r="Y7" s="6" t="s">
        <v>10</v>
      </c>
      <c r="Z7" s="20" t="s">
        <v>37</v>
      </c>
      <c r="AC7" s="6" t="s">
        <v>26</v>
      </c>
      <c r="AD7" s="27" t="s">
        <v>36</v>
      </c>
      <c r="AE7" s="29" t="s">
        <v>36</v>
      </c>
      <c r="AF7" s="11" t="s">
        <v>51</v>
      </c>
      <c r="AJ7" s="6" t="s">
        <v>26</v>
      </c>
      <c r="AK7" s="11" t="s">
        <v>54</v>
      </c>
      <c r="AL7" s="11" t="s">
        <v>50</v>
      </c>
      <c r="AQ7" s="1" t="s">
        <v>59</v>
      </c>
      <c r="AR7" s="1" t="s">
        <v>60</v>
      </c>
      <c r="AS7" s="33" t="s">
        <v>63</v>
      </c>
      <c r="AT7" t="s">
        <v>64</v>
      </c>
    </row>
    <row r="8" spans="1:46" ht="13.5">
      <c r="A8" s="43" t="s">
        <v>48</v>
      </c>
      <c r="E8" s="4">
        <v>1</v>
      </c>
      <c r="F8" s="4">
        <v>1.9642857142857153</v>
      </c>
      <c r="G8" s="4">
        <v>0.0357142857142847</v>
      </c>
      <c r="H8" s="9"/>
      <c r="I8" s="9"/>
      <c r="J8" s="9"/>
      <c r="K8" s="4">
        <v>1</v>
      </c>
      <c r="L8" s="4">
        <v>1.9642857142857153</v>
      </c>
      <c r="M8" s="4">
        <v>0.0357142857142847</v>
      </c>
      <c r="N8" s="14">
        <f aca="true" t="shared" si="0" ref="N8:N14">M8^2</f>
        <v>0.0012755102040815601</v>
      </c>
      <c r="P8" s="9"/>
      <c r="Q8" s="4">
        <v>1</v>
      </c>
      <c r="R8" s="4">
        <v>4.919354838709677</v>
      </c>
      <c r="S8" s="4">
        <v>-2.919354838709677</v>
      </c>
      <c r="T8" s="9"/>
      <c r="U8" s="4"/>
      <c r="V8" s="9"/>
      <c r="W8" s="4">
        <v>1</v>
      </c>
      <c r="X8" s="4">
        <v>4.919354838709677</v>
      </c>
      <c r="Y8" s="4">
        <v>-2.919354838709677</v>
      </c>
      <c r="Z8" s="24">
        <f aca="true" t="shared" si="1" ref="Z8:Z14">Y8^2</f>
        <v>8.522632674297604</v>
      </c>
      <c r="AC8" s="4">
        <v>1</v>
      </c>
      <c r="AD8" s="14">
        <v>0.0012755102040815601</v>
      </c>
      <c r="AE8" s="24">
        <v>8.522632674297604</v>
      </c>
      <c r="AF8">
        <f aca="true" t="shared" si="2" ref="AF8:AF14">(-0.5)*LN(AD$17/AE$17)-(AD8/(2*AD$17)-AE8/(2*AE$17))</f>
        <v>2.0313736593922993</v>
      </c>
      <c r="AJ8" s="4">
        <v>1</v>
      </c>
      <c r="AK8">
        <v>1</v>
      </c>
      <c r="AL8">
        <v>2.0313736593922993</v>
      </c>
      <c r="AQ8" s="4">
        <v>4.386075663940895</v>
      </c>
      <c r="AR8">
        <f>AK32</f>
        <v>7</v>
      </c>
      <c r="AS8" s="11">
        <f>AQ8*(AR8/(AR8-1))^0.5</f>
        <v>4.737503176933006</v>
      </c>
      <c r="AT8" s="34">
        <f>(1-NORMSDIST(AS8))*2</f>
        <v>2.1662881906081566E-06</v>
      </c>
    </row>
    <row r="9" spans="1:38" ht="13.5">
      <c r="A9" s="3" t="s">
        <v>0</v>
      </c>
      <c r="B9" s="3" t="s">
        <v>29</v>
      </c>
      <c r="E9" s="4">
        <v>2</v>
      </c>
      <c r="F9" s="4">
        <v>3.7857142857142865</v>
      </c>
      <c r="G9" s="4">
        <v>0.21428571428571352</v>
      </c>
      <c r="H9" s="9"/>
      <c r="I9" s="9"/>
      <c r="J9" s="9"/>
      <c r="K9" s="4">
        <v>2</v>
      </c>
      <c r="L9" s="4">
        <v>3.7857142857142865</v>
      </c>
      <c r="M9" s="4">
        <v>0.21428571428571352</v>
      </c>
      <c r="N9" s="14">
        <f t="shared" si="0"/>
        <v>0.04591836734693845</v>
      </c>
      <c r="O9" s="9"/>
      <c r="P9" s="9"/>
      <c r="Q9" s="4">
        <v>2</v>
      </c>
      <c r="R9" s="4">
        <v>8.112903225806452</v>
      </c>
      <c r="S9" s="4">
        <v>-4.112903225806452</v>
      </c>
      <c r="T9" s="9"/>
      <c r="U9" s="9"/>
      <c r="V9" s="9"/>
      <c r="W9" s="4">
        <v>2</v>
      </c>
      <c r="X9" s="4">
        <v>8.112903225806452</v>
      </c>
      <c r="Y9" s="4">
        <v>-4.112903225806452</v>
      </c>
      <c r="Z9" s="24">
        <f t="shared" si="1"/>
        <v>16.91597294484912</v>
      </c>
      <c r="AA9" s="9"/>
      <c r="AC9" s="4">
        <v>2</v>
      </c>
      <c r="AD9" s="14">
        <v>0.04591836734693845</v>
      </c>
      <c r="AE9" s="24">
        <v>16.91597294484912</v>
      </c>
      <c r="AF9">
        <f t="shared" si="2"/>
        <v>2.557153720696512</v>
      </c>
      <c r="AJ9" s="4">
        <v>2</v>
      </c>
      <c r="AK9">
        <v>1</v>
      </c>
      <c r="AL9">
        <v>2.557153720696512</v>
      </c>
    </row>
    <row r="10" spans="1:38" ht="13.5">
      <c r="A10">
        <v>2</v>
      </c>
      <c r="B10">
        <v>1</v>
      </c>
      <c r="E10" s="4">
        <v>3</v>
      </c>
      <c r="F10" s="4">
        <v>5.607142857142858</v>
      </c>
      <c r="G10" s="4">
        <v>0.39285714285714235</v>
      </c>
      <c r="H10" s="9"/>
      <c r="I10" s="9"/>
      <c r="J10" s="9"/>
      <c r="K10" s="4">
        <v>3</v>
      </c>
      <c r="L10" s="4">
        <v>5.607142857142858</v>
      </c>
      <c r="M10" s="4">
        <v>0.39285714285714235</v>
      </c>
      <c r="N10" s="14">
        <f t="shared" si="0"/>
        <v>0.15433673469387715</v>
      </c>
      <c r="Q10" s="4">
        <v>3</v>
      </c>
      <c r="R10" s="4">
        <v>6.516129032258064</v>
      </c>
      <c r="S10" s="4">
        <v>-0.5161290322580641</v>
      </c>
      <c r="T10" s="9"/>
      <c r="U10" s="9"/>
      <c r="V10" s="9"/>
      <c r="W10" s="4">
        <v>3</v>
      </c>
      <c r="X10" s="4">
        <v>6.516129032258064</v>
      </c>
      <c r="Y10" s="4">
        <v>-0.5161290322580641</v>
      </c>
      <c r="Z10" s="24">
        <f t="shared" si="1"/>
        <v>0.2663891779396457</v>
      </c>
      <c r="AC10" s="4">
        <v>3</v>
      </c>
      <c r="AD10" s="14">
        <v>0.15433673469387715</v>
      </c>
      <c r="AE10" s="24">
        <v>0.2663891779396457</v>
      </c>
      <c r="AF10">
        <f t="shared" si="2"/>
        <v>1.2698330946670553</v>
      </c>
      <c r="AJ10" s="4">
        <v>3</v>
      </c>
      <c r="AK10">
        <v>1</v>
      </c>
      <c r="AL10">
        <v>1.2698330946670553</v>
      </c>
    </row>
    <row r="11" spans="1:43" ht="13.5">
      <c r="A11">
        <v>4</v>
      </c>
      <c r="B11">
        <v>3</v>
      </c>
      <c r="E11" s="4">
        <v>4</v>
      </c>
      <c r="F11" s="4">
        <v>7.428571428571429</v>
      </c>
      <c r="G11" s="4">
        <v>-0.4285714285714288</v>
      </c>
      <c r="H11" s="10"/>
      <c r="I11" s="10"/>
      <c r="J11" s="10"/>
      <c r="K11" s="4">
        <v>4</v>
      </c>
      <c r="L11" s="4">
        <v>7.428571428571429</v>
      </c>
      <c r="M11" s="4">
        <v>-0.4285714285714288</v>
      </c>
      <c r="N11" s="14">
        <f t="shared" si="0"/>
        <v>0.1836734693877553</v>
      </c>
      <c r="Q11" s="4">
        <v>4</v>
      </c>
      <c r="R11" s="4">
        <v>3.32258064516129</v>
      </c>
      <c r="S11" s="4">
        <v>3.67741935483871</v>
      </c>
      <c r="T11" s="10"/>
      <c r="U11" s="10"/>
      <c r="V11" s="10"/>
      <c r="W11" s="4">
        <v>4</v>
      </c>
      <c r="X11" s="4">
        <v>3.32258064516129</v>
      </c>
      <c r="Y11" s="4">
        <v>3.67741935483871</v>
      </c>
      <c r="Z11" s="24">
        <f t="shared" si="1"/>
        <v>13.523413111342354</v>
      </c>
      <c r="AC11" s="4">
        <v>4</v>
      </c>
      <c r="AD11" s="14">
        <v>0.1836734693877553</v>
      </c>
      <c r="AE11" s="24">
        <v>13.523413111342354</v>
      </c>
      <c r="AF11">
        <f t="shared" si="2"/>
        <v>2.151364810072298</v>
      </c>
      <c r="AJ11" s="4">
        <v>4</v>
      </c>
      <c r="AK11">
        <v>1</v>
      </c>
      <c r="AL11">
        <v>2.151364810072298</v>
      </c>
      <c r="AQ11" s="9" t="s">
        <v>78</v>
      </c>
    </row>
    <row r="12" spans="1:46" ht="14.25" thickBot="1">
      <c r="A12">
        <v>6</v>
      </c>
      <c r="B12">
        <v>5</v>
      </c>
      <c r="E12" s="4">
        <v>5</v>
      </c>
      <c r="F12" s="4">
        <v>9.25</v>
      </c>
      <c r="G12" s="4">
        <v>-0.25</v>
      </c>
      <c r="H12" s="4"/>
      <c r="I12" s="4"/>
      <c r="J12" s="4"/>
      <c r="K12" s="4">
        <v>5</v>
      </c>
      <c r="L12" s="4">
        <v>9.25</v>
      </c>
      <c r="M12" s="4">
        <v>-0.25</v>
      </c>
      <c r="N12" s="14">
        <f t="shared" si="0"/>
        <v>0.0625</v>
      </c>
      <c r="Q12" s="4">
        <v>5</v>
      </c>
      <c r="R12" s="4">
        <v>9.709677419354838</v>
      </c>
      <c r="S12" s="4">
        <v>-0.7096774193548381</v>
      </c>
      <c r="T12" s="4"/>
      <c r="U12" s="4"/>
      <c r="V12" s="4"/>
      <c r="W12" s="4">
        <v>5</v>
      </c>
      <c r="X12" s="4">
        <v>9.709677419354838</v>
      </c>
      <c r="Y12" s="4">
        <v>-0.7096774193548381</v>
      </c>
      <c r="Z12" s="24">
        <f t="shared" si="1"/>
        <v>0.5036420395421427</v>
      </c>
      <c r="AC12" s="4">
        <v>5</v>
      </c>
      <c r="AD12" s="14">
        <v>0.0625</v>
      </c>
      <c r="AE12" s="24">
        <v>0.5036420395421427</v>
      </c>
      <c r="AF12">
        <f t="shared" si="2"/>
        <v>1.400184672730643</v>
      </c>
      <c r="AJ12" s="4">
        <v>5</v>
      </c>
      <c r="AK12">
        <v>1</v>
      </c>
      <c r="AL12">
        <v>1.400184672730643</v>
      </c>
      <c r="AR12" s="36"/>
      <c r="AS12" s="36"/>
      <c r="AT12" s="36"/>
    </row>
    <row r="13" spans="1:46" ht="14.25" thickTop="1">
      <c r="A13">
        <v>7</v>
      </c>
      <c r="B13">
        <v>7</v>
      </c>
      <c r="E13" s="4">
        <v>6</v>
      </c>
      <c r="F13" s="4">
        <v>11.071428571428573</v>
      </c>
      <c r="G13" s="4">
        <v>-1.071428571428573</v>
      </c>
      <c r="H13" s="4"/>
      <c r="I13" s="4"/>
      <c r="J13" s="4"/>
      <c r="K13" s="4">
        <v>6</v>
      </c>
      <c r="L13" s="4">
        <v>11.071428571428573</v>
      </c>
      <c r="M13" s="4">
        <v>-1.071428571428573</v>
      </c>
      <c r="N13" s="14">
        <f t="shared" si="0"/>
        <v>1.1479591836734726</v>
      </c>
      <c r="Q13" s="4">
        <v>6</v>
      </c>
      <c r="R13" s="4">
        <v>8.112903225806452</v>
      </c>
      <c r="S13" s="4">
        <v>1.887096774193548</v>
      </c>
      <c r="T13" s="4"/>
      <c r="U13" s="4"/>
      <c r="V13" s="4"/>
      <c r="W13" s="4">
        <v>6</v>
      </c>
      <c r="X13" s="4">
        <v>8.112903225806452</v>
      </c>
      <c r="Y13" s="4">
        <v>1.887096774193548</v>
      </c>
      <c r="Z13" s="24">
        <f t="shared" si="1"/>
        <v>3.561134235171695</v>
      </c>
      <c r="AC13" s="4">
        <v>6</v>
      </c>
      <c r="AD13" s="14">
        <v>1.1479591836734726</v>
      </c>
      <c r="AE13" s="24">
        <v>3.561134235171695</v>
      </c>
      <c r="AF13">
        <f t="shared" si="2"/>
        <v>0.2653682400958288</v>
      </c>
      <c r="AJ13" s="4">
        <v>6</v>
      </c>
      <c r="AK13">
        <v>1</v>
      </c>
      <c r="AL13">
        <v>0.2653682400958288</v>
      </c>
      <c r="AQ13" s="37" t="s">
        <v>65</v>
      </c>
      <c r="AR13" s="37" t="s">
        <v>66</v>
      </c>
      <c r="AS13" s="53" t="s">
        <v>69</v>
      </c>
      <c r="AT13" s="54"/>
    </row>
    <row r="14" spans="1:45" ht="14.25" thickBot="1">
      <c r="A14">
        <v>9</v>
      </c>
      <c r="B14">
        <v>9</v>
      </c>
      <c r="E14" s="5">
        <v>7</v>
      </c>
      <c r="F14" s="5">
        <v>12.892857142857142</v>
      </c>
      <c r="G14" s="5">
        <v>1.1071428571428577</v>
      </c>
      <c r="H14" s="4"/>
      <c r="I14" s="4"/>
      <c r="J14" s="4"/>
      <c r="K14" s="5">
        <v>7</v>
      </c>
      <c r="L14" s="5">
        <v>12.892857142857142</v>
      </c>
      <c r="M14" s="5">
        <v>1.1071428571428577</v>
      </c>
      <c r="N14" s="14">
        <f t="shared" si="0"/>
        <v>1.22576530612245</v>
      </c>
      <c r="Q14" s="5">
        <v>7</v>
      </c>
      <c r="R14" s="5">
        <v>11.306451612903224</v>
      </c>
      <c r="S14" s="5">
        <v>2.693548387096776</v>
      </c>
      <c r="T14" s="4"/>
      <c r="U14" s="4"/>
      <c r="V14" s="4"/>
      <c r="W14" s="5">
        <v>7</v>
      </c>
      <c r="X14" s="5">
        <v>11.306451612903224</v>
      </c>
      <c r="Y14" s="5">
        <v>2.693548387096776</v>
      </c>
      <c r="Z14" s="24">
        <f t="shared" si="1"/>
        <v>7.255202913631642</v>
      </c>
      <c r="AC14" s="5">
        <v>7</v>
      </c>
      <c r="AD14" s="14">
        <v>1.22576530612245</v>
      </c>
      <c r="AE14" s="24">
        <v>7.255202913631642</v>
      </c>
      <c r="AF14">
        <f t="shared" si="2"/>
        <v>0.42462873687205827</v>
      </c>
      <c r="AJ14" s="5">
        <v>7</v>
      </c>
      <c r="AK14">
        <v>1</v>
      </c>
      <c r="AL14">
        <v>0.42462873687205827</v>
      </c>
      <c r="AQ14" s="35" t="s">
        <v>67</v>
      </c>
      <c r="AR14">
        <v>0.01</v>
      </c>
      <c r="AS14" t="s">
        <v>72</v>
      </c>
    </row>
    <row r="15" spans="1:45" ht="13.5">
      <c r="A15">
        <v>10</v>
      </c>
      <c r="B15">
        <v>11</v>
      </c>
      <c r="H15" s="9"/>
      <c r="I15" s="9"/>
      <c r="J15" s="9"/>
      <c r="K15" s="9"/>
      <c r="Q15" s="9"/>
      <c r="U15" s="9"/>
      <c r="V15" s="9"/>
      <c r="AQ15" s="35" t="s">
        <v>68</v>
      </c>
      <c r="AR15">
        <v>0.05</v>
      </c>
      <c r="AS15" t="s">
        <v>72</v>
      </c>
    </row>
    <row r="16" spans="1:45" ht="13.5">
      <c r="A16">
        <v>14</v>
      </c>
      <c r="B16">
        <v>13</v>
      </c>
      <c r="E16" s="4"/>
      <c r="F16" s="4"/>
      <c r="G16" s="4"/>
      <c r="H16" s="10"/>
      <c r="I16" s="10"/>
      <c r="J16" s="10"/>
      <c r="K16" s="4"/>
      <c r="L16" s="4"/>
      <c r="N16" s="16" t="s">
        <v>40</v>
      </c>
      <c r="O16" s="4"/>
      <c r="P16" s="10"/>
      <c r="Q16" s="10"/>
      <c r="R16" s="10"/>
      <c r="S16" s="10"/>
      <c r="T16" s="10"/>
      <c r="U16" s="10"/>
      <c r="V16" s="10"/>
      <c r="W16" s="4"/>
      <c r="X16" s="4"/>
      <c r="Z16" s="26" t="s">
        <v>40</v>
      </c>
      <c r="AD16" s="27" t="s">
        <v>39</v>
      </c>
      <c r="AE16" s="26" t="s">
        <v>40</v>
      </c>
      <c r="AQ16" s="35" t="s">
        <v>70</v>
      </c>
      <c r="AR16">
        <v>0.1</v>
      </c>
      <c r="AS16" t="s">
        <v>72</v>
      </c>
    </row>
    <row r="17" spans="10:45" ht="13.5">
      <c r="J17" s="4"/>
      <c r="K17" s="4"/>
      <c r="L17" s="4"/>
      <c r="N17" s="15">
        <f>SUM(N8:N14)/F32</f>
        <v>0.4030612244897965</v>
      </c>
      <c r="O17" s="4"/>
      <c r="P17" s="4"/>
      <c r="W17" s="4"/>
      <c r="X17" s="4"/>
      <c r="Z17" s="25">
        <f>SUM(Z8:Z14)/R32</f>
        <v>7.2211981566820285</v>
      </c>
      <c r="AD17" s="14">
        <v>0.4030612244897965</v>
      </c>
      <c r="AE17" s="25">
        <f>SUM(AE8:AE14)/7</f>
        <v>7.2211981566820285</v>
      </c>
      <c r="AQ17" s="35" t="s">
        <v>71</v>
      </c>
      <c r="AS17" t="s">
        <v>73</v>
      </c>
    </row>
    <row r="18" spans="10:45" ht="13.5">
      <c r="J18" s="4"/>
      <c r="K18" s="9"/>
      <c r="L18" s="9"/>
      <c r="M18" s="9"/>
      <c r="N18" s="9"/>
      <c r="O18" s="9"/>
      <c r="P18" s="4"/>
      <c r="W18" s="9"/>
      <c r="X18" s="9"/>
      <c r="AQ18" s="35" t="s">
        <v>75</v>
      </c>
      <c r="AR18">
        <v>0.1</v>
      </c>
      <c r="AS18" t="s">
        <v>74</v>
      </c>
    </row>
    <row r="19" spans="1:46" ht="13.5">
      <c r="A19" s="43" t="s">
        <v>89</v>
      </c>
      <c r="J19" s="4"/>
      <c r="K19" s="10"/>
      <c r="L19" s="10"/>
      <c r="M19" s="10"/>
      <c r="N19" s="10"/>
      <c r="O19" s="10"/>
      <c r="P19" s="9"/>
      <c r="W19" s="10"/>
      <c r="X19" s="10"/>
      <c r="AQ19" s="38" t="s">
        <v>76</v>
      </c>
      <c r="AR19" s="9">
        <v>0.05</v>
      </c>
      <c r="AS19" s="9" t="s">
        <v>74</v>
      </c>
      <c r="AT19" s="9"/>
    </row>
    <row r="20" spans="1:46" ht="13.5">
      <c r="A20" s="20" t="s">
        <v>0</v>
      </c>
      <c r="B20" s="20" t="s">
        <v>31</v>
      </c>
      <c r="J20" s="9"/>
      <c r="K20" s="4"/>
      <c r="L20" s="4"/>
      <c r="M20" s="4"/>
      <c r="N20" s="4"/>
      <c r="O20" s="4"/>
      <c r="P20" s="9"/>
      <c r="W20" s="4"/>
      <c r="X20" s="4"/>
      <c r="AQ20" s="39" t="s">
        <v>77</v>
      </c>
      <c r="AR20" s="40">
        <v>0.01</v>
      </c>
      <c r="AS20" s="40" t="s">
        <v>74</v>
      </c>
      <c r="AT20" s="40"/>
    </row>
    <row r="21" spans="1:43" ht="13.5">
      <c r="A21">
        <v>2</v>
      </c>
      <c r="B21">
        <v>3</v>
      </c>
      <c r="J21" s="9"/>
      <c r="K21" s="4"/>
      <c r="L21" s="4"/>
      <c r="M21" s="4"/>
      <c r="N21" s="4"/>
      <c r="O21" s="4"/>
      <c r="P21" s="9"/>
      <c r="W21" s="4"/>
      <c r="X21" s="4"/>
      <c r="AJ21" s="56" t="s">
        <v>55</v>
      </c>
      <c r="AK21" s="56"/>
      <c r="AL21" s="56"/>
      <c r="AM21" s="56"/>
      <c r="AN21" s="56"/>
      <c r="AO21" s="56"/>
      <c r="AQ21" s="41" t="s">
        <v>79</v>
      </c>
    </row>
    <row r="22" spans="1:41" ht="13.5">
      <c r="A22">
        <v>4</v>
      </c>
      <c r="B22">
        <v>5</v>
      </c>
      <c r="E22" s="56" t="s">
        <v>45</v>
      </c>
      <c r="F22" s="56"/>
      <c r="G22" s="56"/>
      <c r="H22" s="56"/>
      <c r="I22" s="56"/>
      <c r="J22" s="56"/>
      <c r="K22" s="4"/>
      <c r="L22" s="4"/>
      <c r="M22" s="4"/>
      <c r="N22" s="4"/>
      <c r="O22" s="4"/>
      <c r="Q22" s="56" t="s">
        <v>46</v>
      </c>
      <c r="R22" s="56"/>
      <c r="S22" s="56"/>
      <c r="T22" s="56"/>
      <c r="U22" s="56"/>
      <c r="V22" s="56"/>
      <c r="W22" s="9"/>
      <c r="X22" s="9"/>
      <c r="AJ22" s="56"/>
      <c r="AK22" s="56"/>
      <c r="AL22" s="56"/>
      <c r="AM22" s="56"/>
      <c r="AN22" s="56"/>
      <c r="AO22" s="56"/>
    </row>
    <row r="23" spans="1:24" ht="13.5">
      <c r="A23">
        <v>6</v>
      </c>
      <c r="B23">
        <v>4</v>
      </c>
      <c r="E23" s="56"/>
      <c r="F23" s="56"/>
      <c r="G23" s="56"/>
      <c r="H23" s="56"/>
      <c r="I23" s="56"/>
      <c r="J23" s="56"/>
      <c r="K23" s="9"/>
      <c r="L23" s="9"/>
      <c r="M23" s="9"/>
      <c r="N23" s="9"/>
      <c r="O23" s="9"/>
      <c r="Q23" s="56"/>
      <c r="R23" s="56"/>
      <c r="S23" s="56"/>
      <c r="T23" s="56"/>
      <c r="U23" s="56"/>
      <c r="V23" s="56"/>
      <c r="W23" s="9"/>
      <c r="X23" s="9"/>
    </row>
    <row r="24" spans="1:47" ht="13.5">
      <c r="A24">
        <v>7</v>
      </c>
      <c r="B24">
        <v>2</v>
      </c>
      <c r="K24" s="9"/>
      <c r="L24" s="9"/>
      <c r="M24" s="9"/>
      <c r="N24" s="9"/>
      <c r="O24" s="9"/>
      <c r="AQ24" s="55" t="s">
        <v>80</v>
      </c>
      <c r="AR24" s="55"/>
      <c r="AS24" s="55"/>
      <c r="AT24" s="55"/>
      <c r="AU24" s="55"/>
    </row>
    <row r="25" spans="1:47" ht="13.5">
      <c r="A25">
        <v>9</v>
      </c>
      <c r="B25">
        <v>6</v>
      </c>
      <c r="E25" t="s">
        <v>1</v>
      </c>
      <c r="N25" s="9"/>
      <c r="O25" s="9"/>
      <c r="Q25" t="s">
        <v>1</v>
      </c>
      <c r="AJ25" t="s">
        <v>1</v>
      </c>
      <c r="AQ25" s="55"/>
      <c r="AR25" s="55"/>
      <c r="AS25" s="55"/>
      <c r="AT25" s="55"/>
      <c r="AU25" s="55"/>
    </row>
    <row r="26" spans="1:2" ht="14.25" thickBot="1">
      <c r="A26">
        <v>10</v>
      </c>
      <c r="B26">
        <v>5</v>
      </c>
    </row>
    <row r="27" spans="1:37" ht="13.5">
      <c r="A27">
        <v>14</v>
      </c>
      <c r="B27">
        <v>7</v>
      </c>
      <c r="E27" s="7" t="s">
        <v>2</v>
      </c>
      <c r="F27" s="7"/>
      <c r="Q27" s="7" t="s">
        <v>2</v>
      </c>
      <c r="R27" s="7"/>
      <c r="AJ27" s="7" t="s">
        <v>2</v>
      </c>
      <c r="AK27" s="7"/>
    </row>
    <row r="28" spans="5:37" ht="13.5">
      <c r="E28" s="4" t="s">
        <v>3</v>
      </c>
      <c r="F28" s="4">
        <v>0.9851509468399762</v>
      </c>
      <c r="Q28" s="4" t="s">
        <v>3</v>
      </c>
      <c r="R28" s="4">
        <v>0.6869370588849631</v>
      </c>
      <c r="AJ28" s="4" t="s">
        <v>3</v>
      </c>
      <c r="AK28" s="4">
        <v>1</v>
      </c>
    </row>
    <row r="29" spans="5:37" ht="13.5">
      <c r="E29" s="4" t="s">
        <v>4</v>
      </c>
      <c r="F29" s="4">
        <v>0.9705223880597015</v>
      </c>
      <c r="Q29" s="4" t="s">
        <v>4</v>
      </c>
      <c r="R29" s="4">
        <v>0.47188252286952326</v>
      </c>
      <c r="AJ29" s="4" t="s">
        <v>4</v>
      </c>
      <c r="AK29" s="4">
        <v>1</v>
      </c>
    </row>
    <row r="30" spans="5:37" ht="13.5">
      <c r="E30" s="4" t="s">
        <v>5</v>
      </c>
      <c r="F30" s="4">
        <v>0.9646268656716417</v>
      </c>
      <c r="Q30" s="4" t="s">
        <v>5</v>
      </c>
      <c r="R30" s="4">
        <v>0.366259027443428</v>
      </c>
      <c r="AJ30" s="4" t="s">
        <v>5</v>
      </c>
      <c r="AK30" s="4">
        <v>0.8333333333333334</v>
      </c>
    </row>
    <row r="31" spans="5:37" ht="13.5">
      <c r="E31" s="4" t="s">
        <v>6</v>
      </c>
      <c r="F31" s="4">
        <v>0.7511895328648523</v>
      </c>
      <c r="Q31" s="4" t="s">
        <v>6</v>
      </c>
      <c r="R31" s="4">
        <v>3.1795718924652165</v>
      </c>
      <c r="AJ31" s="4" t="s">
        <v>6</v>
      </c>
      <c r="AK31" s="4">
        <v>0.5266528996820827</v>
      </c>
    </row>
    <row r="32" spans="5:37" ht="14.25" thickBot="1">
      <c r="E32" s="5" t="s">
        <v>7</v>
      </c>
      <c r="F32" s="5">
        <v>7</v>
      </c>
      <c r="Q32" s="5" t="s">
        <v>7</v>
      </c>
      <c r="R32" s="5">
        <v>7</v>
      </c>
      <c r="AJ32" s="5" t="s">
        <v>7</v>
      </c>
      <c r="AK32" s="5">
        <v>7</v>
      </c>
    </row>
    <row r="34" spans="5:36" ht="14.25" thickBot="1">
      <c r="E34" t="s">
        <v>8</v>
      </c>
      <c r="Q34" t="s">
        <v>8</v>
      </c>
      <c r="AJ34" t="s">
        <v>8</v>
      </c>
    </row>
    <row r="35" spans="5:41" ht="13.5">
      <c r="E35" s="6"/>
      <c r="F35" s="6" t="s">
        <v>13</v>
      </c>
      <c r="G35" s="6" t="s">
        <v>14</v>
      </c>
      <c r="H35" s="6" t="s">
        <v>15</v>
      </c>
      <c r="I35" s="6" t="s">
        <v>16</v>
      </c>
      <c r="J35" s="6" t="s">
        <v>17</v>
      </c>
      <c r="Q35" s="6"/>
      <c r="R35" s="6" t="s">
        <v>13</v>
      </c>
      <c r="S35" s="6" t="s">
        <v>14</v>
      </c>
      <c r="T35" s="6" t="s">
        <v>15</v>
      </c>
      <c r="U35" s="6" t="s">
        <v>16</v>
      </c>
      <c r="V35" s="6" t="s">
        <v>17</v>
      </c>
      <c r="AJ35" s="6"/>
      <c r="AK35" s="6" t="s">
        <v>13</v>
      </c>
      <c r="AL35" s="6" t="s">
        <v>14</v>
      </c>
      <c r="AM35" s="6" t="s">
        <v>15</v>
      </c>
      <c r="AN35" s="6" t="s">
        <v>16</v>
      </c>
      <c r="AO35" s="6" t="s">
        <v>17</v>
      </c>
    </row>
    <row r="36" spans="5:41" ht="13.5">
      <c r="E36" s="4" t="s">
        <v>9</v>
      </c>
      <c r="F36" s="4">
        <v>1</v>
      </c>
      <c r="G36" s="4">
        <v>92.89285714285714</v>
      </c>
      <c r="H36" s="4">
        <v>92.89285714285714</v>
      </c>
      <c r="I36" s="4">
        <v>164.62025316455671</v>
      </c>
      <c r="J36" s="4">
        <v>5.119613975585606E-05</v>
      </c>
      <c r="Q36" s="4" t="s">
        <v>9</v>
      </c>
      <c r="R36" s="4">
        <v>1</v>
      </c>
      <c r="S36" s="4">
        <v>45.16589861751151</v>
      </c>
      <c r="T36" s="4">
        <v>45.16589861751151</v>
      </c>
      <c r="U36" s="4">
        <v>4.467590482268209</v>
      </c>
      <c r="V36" s="4">
        <v>0.08821074332348226</v>
      </c>
      <c r="AJ36" s="4" t="s">
        <v>9</v>
      </c>
      <c r="AK36" s="4">
        <v>1</v>
      </c>
      <c r="AL36" s="4">
        <v>-1.6641796604612753</v>
      </c>
      <c r="AM36" s="4">
        <v>-1.6641796604612753</v>
      </c>
      <c r="AN36" s="4">
        <v>-6</v>
      </c>
      <c r="AO36" s="4" t="e">
        <v>#NUM!</v>
      </c>
    </row>
    <row r="37" spans="5:41" ht="13.5">
      <c r="E37" s="4" t="s">
        <v>10</v>
      </c>
      <c r="F37" s="4">
        <v>5</v>
      </c>
      <c r="G37" s="4">
        <v>2.821428571428575</v>
      </c>
      <c r="H37" s="4">
        <v>0.5642857142857151</v>
      </c>
      <c r="I37" s="4"/>
      <c r="J37" s="4"/>
      <c r="Q37" s="4" t="s">
        <v>10</v>
      </c>
      <c r="R37" s="4">
        <v>5</v>
      </c>
      <c r="S37" s="4">
        <v>50.5483870967742</v>
      </c>
      <c r="T37" s="4">
        <v>10.10967741935484</v>
      </c>
      <c r="U37" s="4"/>
      <c r="V37" s="4"/>
      <c r="AJ37" s="4" t="s">
        <v>10</v>
      </c>
      <c r="AK37" s="4">
        <v>6</v>
      </c>
      <c r="AL37" s="4">
        <v>1.6641796604612753</v>
      </c>
      <c r="AM37" s="4">
        <v>0.2773632767435459</v>
      </c>
      <c r="AN37" s="4"/>
      <c r="AO37" s="4"/>
    </row>
    <row r="38" spans="5:41" ht="14.25" thickBot="1">
      <c r="E38" s="5" t="s">
        <v>11</v>
      </c>
      <c r="F38" s="5">
        <v>6</v>
      </c>
      <c r="G38" s="5">
        <v>95.71428571428571</v>
      </c>
      <c r="H38" s="5"/>
      <c r="I38" s="5"/>
      <c r="J38" s="5"/>
      <c r="Q38" s="5" t="s">
        <v>11</v>
      </c>
      <c r="R38" s="5">
        <v>6</v>
      </c>
      <c r="S38" s="5">
        <v>95.71428571428571</v>
      </c>
      <c r="T38" s="5"/>
      <c r="U38" s="5"/>
      <c r="V38" s="5"/>
      <c r="AJ38" s="5" t="s">
        <v>11</v>
      </c>
      <c r="AK38" s="5">
        <v>7</v>
      </c>
      <c r="AL38" s="5">
        <v>0</v>
      </c>
      <c r="AM38" s="5"/>
      <c r="AN38" s="5"/>
      <c r="AO38" s="5"/>
    </row>
    <row r="39" ht="14.25" thickBot="1"/>
    <row r="40" spans="5:44" ht="13.5">
      <c r="E40" s="6"/>
      <c r="F40" s="6" t="s">
        <v>18</v>
      </c>
      <c r="G40" s="6" t="s">
        <v>6</v>
      </c>
      <c r="H40" s="6" t="s">
        <v>19</v>
      </c>
      <c r="I40" s="6" t="s">
        <v>20</v>
      </c>
      <c r="J40" s="6" t="s">
        <v>21</v>
      </c>
      <c r="K40" s="6" t="s">
        <v>22</v>
      </c>
      <c r="L40" s="6" t="s">
        <v>23</v>
      </c>
      <c r="M40" s="6" t="s">
        <v>24</v>
      </c>
      <c r="Q40" s="6"/>
      <c r="R40" s="6" t="s">
        <v>18</v>
      </c>
      <c r="S40" s="6" t="s">
        <v>6</v>
      </c>
      <c r="T40" s="6" t="s">
        <v>19</v>
      </c>
      <c r="U40" s="6" t="s">
        <v>20</v>
      </c>
      <c r="V40" s="6" t="s">
        <v>21</v>
      </c>
      <c r="AJ40" s="6"/>
      <c r="AK40" s="6" t="s">
        <v>18</v>
      </c>
      <c r="AL40" s="6" t="s">
        <v>6</v>
      </c>
      <c r="AM40" s="6" t="s">
        <v>19</v>
      </c>
      <c r="AN40" s="6" t="s">
        <v>20</v>
      </c>
      <c r="AO40" s="6" t="s">
        <v>21</v>
      </c>
      <c r="AP40" s="6" t="s">
        <v>22</v>
      </c>
      <c r="AQ40" s="6" t="s">
        <v>23</v>
      </c>
      <c r="AR40" s="6" t="s">
        <v>24</v>
      </c>
    </row>
    <row r="41" spans="5:44" ht="13.5">
      <c r="E41" s="4" t="s">
        <v>12</v>
      </c>
      <c r="F41" s="4">
        <v>1.0535714285714297</v>
      </c>
      <c r="G41" s="4">
        <v>0.5722650128200742</v>
      </c>
      <c r="H41" s="4">
        <v>1.8410551142721754</v>
      </c>
      <c r="I41" s="4">
        <v>0.12497790531688817</v>
      </c>
      <c r="J41" s="4">
        <v>-0.41748021478955977</v>
      </c>
      <c r="K41" s="4">
        <v>2.524623071932419</v>
      </c>
      <c r="L41" s="4">
        <v>-0.41748021478955977</v>
      </c>
      <c r="M41" s="4">
        <v>2.524623071932419</v>
      </c>
      <c r="Q41" s="4" t="s">
        <v>12</v>
      </c>
      <c r="R41" s="4">
        <v>0.12903225806451601</v>
      </c>
      <c r="S41" s="4">
        <v>3.656619160325949</v>
      </c>
      <c r="T41" s="4">
        <v>0.035287311149191196</v>
      </c>
      <c r="U41" s="4">
        <v>0.9732160711530375</v>
      </c>
      <c r="V41" s="4">
        <v>-9.270591175902089</v>
      </c>
      <c r="AJ41" s="31" t="s">
        <v>12</v>
      </c>
      <c r="AK41" s="31">
        <v>0</v>
      </c>
      <c r="AL41" s="31" t="e">
        <v>#N/A</v>
      </c>
      <c r="AM41" s="31" t="e">
        <v>#N/A</v>
      </c>
      <c r="AN41" s="31" t="e">
        <v>#N/A</v>
      </c>
      <c r="AO41" s="31" t="e">
        <v>#N/A</v>
      </c>
      <c r="AP41" s="31" t="e">
        <v>#N/A</v>
      </c>
      <c r="AQ41" s="31" t="e">
        <v>#N/A</v>
      </c>
      <c r="AR41" s="31" t="e">
        <v>#N/A</v>
      </c>
    </row>
    <row r="42" spans="5:44" ht="14.25" thickBot="1">
      <c r="E42" s="5" t="s">
        <v>28</v>
      </c>
      <c r="F42" s="5">
        <v>0.9107142857142856</v>
      </c>
      <c r="G42" s="5">
        <v>0.07098073897982787</v>
      </c>
      <c r="H42" s="5">
        <v>12.830442438378993</v>
      </c>
      <c r="I42" s="5">
        <v>5.1196139755856094E-05</v>
      </c>
      <c r="J42" s="5">
        <v>0.7282527855629863</v>
      </c>
      <c r="K42" s="5">
        <v>1.0931757858655848</v>
      </c>
      <c r="L42" s="5">
        <v>0.7282527855629863</v>
      </c>
      <c r="M42" s="5">
        <v>1.0931757858655848</v>
      </c>
      <c r="Q42" s="5" t="s">
        <v>30</v>
      </c>
      <c r="R42" s="5">
        <v>1.596774193548387</v>
      </c>
      <c r="S42" s="5">
        <v>0.7554519152493441</v>
      </c>
      <c r="T42" s="5">
        <v>2.113667542984991</v>
      </c>
      <c r="U42" s="5">
        <v>0.0882107433234822</v>
      </c>
      <c r="V42" s="5">
        <v>-0.3451736042582929</v>
      </c>
      <c r="AJ42" s="5" t="s">
        <v>50</v>
      </c>
      <c r="AK42" s="5">
        <v>0.5283039115239901</v>
      </c>
      <c r="AL42" s="5">
        <v>0.1204502502926063</v>
      </c>
      <c r="AM42" s="32">
        <v>4.386075663940895</v>
      </c>
      <c r="AN42" s="5">
        <v>0.004637617498605097</v>
      </c>
      <c r="AO42" s="5">
        <v>0.2335725510697006</v>
      </c>
      <c r="AP42" s="5">
        <v>0.8230352719782796</v>
      </c>
      <c r="AQ42" s="5">
        <v>0.2335725510697006</v>
      </c>
      <c r="AR42" s="5">
        <v>0.8230352719782796</v>
      </c>
    </row>
    <row r="46" spans="5:17" ht="13.5">
      <c r="E46" t="s">
        <v>25</v>
      </c>
      <c r="Q46" t="s">
        <v>25</v>
      </c>
    </row>
    <row r="47" ht="14.25" thickBot="1">
      <c r="AN47" s="11"/>
    </row>
    <row r="48" spans="5:19" ht="13.5">
      <c r="E48" s="17" t="s">
        <v>26</v>
      </c>
      <c r="F48" s="17" t="s">
        <v>27</v>
      </c>
      <c r="G48" s="17" t="s">
        <v>10</v>
      </c>
      <c r="Q48" s="21" t="s">
        <v>26</v>
      </c>
      <c r="R48" s="21" t="s">
        <v>27</v>
      </c>
      <c r="S48" s="21" t="s">
        <v>10</v>
      </c>
    </row>
    <row r="49" spans="5:19" ht="13.5">
      <c r="E49" s="18">
        <v>1</v>
      </c>
      <c r="F49" s="18">
        <v>1.9642857142857153</v>
      </c>
      <c r="G49" s="18">
        <v>0.0357142857142847</v>
      </c>
      <c r="Q49" s="22">
        <v>1</v>
      </c>
      <c r="R49" s="22">
        <v>4.919354838709677</v>
      </c>
      <c r="S49" s="22">
        <v>-2.919354838709677</v>
      </c>
    </row>
    <row r="50" spans="5:19" ht="13.5">
      <c r="E50" s="18">
        <v>2</v>
      </c>
      <c r="F50" s="18">
        <v>3.7857142857142865</v>
      </c>
      <c r="G50" s="18">
        <v>0.21428571428571352</v>
      </c>
      <c r="Q50" s="22">
        <v>2</v>
      </c>
      <c r="R50" s="22">
        <v>8.112903225806452</v>
      </c>
      <c r="S50" s="22">
        <v>-4.112903225806452</v>
      </c>
    </row>
    <row r="51" spans="5:19" ht="13.5">
      <c r="E51" s="18">
        <v>3</v>
      </c>
      <c r="F51" s="18">
        <v>5.607142857142858</v>
      </c>
      <c r="G51" s="18">
        <v>0.39285714285714235</v>
      </c>
      <c r="Q51" s="22">
        <v>3</v>
      </c>
      <c r="R51" s="22">
        <v>6.516129032258064</v>
      </c>
      <c r="S51" s="22">
        <v>-0.5161290322580641</v>
      </c>
    </row>
    <row r="52" spans="5:19" ht="13.5">
      <c r="E52" s="18">
        <v>4</v>
      </c>
      <c r="F52" s="18">
        <v>7.428571428571429</v>
      </c>
      <c r="G52" s="18">
        <v>-0.4285714285714288</v>
      </c>
      <c r="Q52" s="22">
        <v>4</v>
      </c>
      <c r="R52" s="22">
        <v>3.32258064516129</v>
      </c>
      <c r="S52" s="22">
        <v>3.67741935483871</v>
      </c>
    </row>
    <row r="53" spans="5:19" ht="13.5">
      <c r="E53" s="18">
        <v>5</v>
      </c>
      <c r="F53" s="18">
        <v>9.25</v>
      </c>
      <c r="G53" s="18">
        <v>-0.25</v>
      </c>
      <c r="Q53" s="22">
        <v>5</v>
      </c>
      <c r="R53" s="22">
        <v>9.709677419354838</v>
      </c>
      <c r="S53" s="22">
        <v>-0.7096774193548381</v>
      </c>
    </row>
    <row r="54" spans="5:19" ht="13.5">
      <c r="E54" s="18">
        <v>6</v>
      </c>
      <c r="F54" s="18">
        <v>11.071428571428573</v>
      </c>
      <c r="G54" s="18">
        <v>-1.071428571428573</v>
      </c>
      <c r="Q54" s="22">
        <v>6</v>
      </c>
      <c r="R54" s="22">
        <v>8.112903225806452</v>
      </c>
      <c r="S54" s="22">
        <v>1.887096774193548</v>
      </c>
    </row>
    <row r="55" spans="5:19" ht="14.25" thickBot="1">
      <c r="E55" s="19">
        <v>7</v>
      </c>
      <c r="F55" s="19">
        <v>12.892857142857142</v>
      </c>
      <c r="G55" s="19">
        <v>1.1071428571428577</v>
      </c>
      <c r="Q55" s="23">
        <v>7</v>
      </c>
      <c r="R55" s="23">
        <v>11.306451612903224</v>
      </c>
      <c r="S55" s="23">
        <v>2.693548387096776</v>
      </c>
    </row>
  </sheetData>
  <mergeCells count="5">
    <mergeCell ref="AS13:AT13"/>
    <mergeCell ref="AQ24:AU25"/>
    <mergeCell ref="E22:J23"/>
    <mergeCell ref="Q22:V23"/>
    <mergeCell ref="AJ21:AO22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58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30" max="30" width="10.00390625" style="0" customWidth="1"/>
    <col min="34" max="34" width="10.375" style="0" customWidth="1"/>
    <col min="47" max="47" width="10.00390625" style="0" customWidth="1"/>
    <col min="51" max="51" width="10.375" style="0" customWidth="1"/>
    <col min="55" max="55" width="10.00390625" style="0" customWidth="1"/>
    <col min="56" max="56" width="10.50390625" style="0" customWidth="1"/>
    <col min="101" max="101" width="10.875" style="0" customWidth="1"/>
    <col min="104" max="104" width="9.875" style="0" customWidth="1"/>
  </cols>
  <sheetData>
    <row r="1" spans="1:101" ht="13.5">
      <c r="A1" s="11" t="s">
        <v>169</v>
      </c>
      <c r="B1" s="11"/>
      <c r="C1" s="45"/>
      <c r="E1" s="11" t="s">
        <v>130</v>
      </c>
      <c r="J1" s="11" t="s">
        <v>135</v>
      </c>
      <c r="T1" s="11" t="s">
        <v>138</v>
      </c>
      <c r="AD1" s="11" t="s">
        <v>142</v>
      </c>
      <c r="AK1" s="11" t="s">
        <v>143</v>
      </c>
      <c r="AU1" s="11" t="s">
        <v>145</v>
      </c>
      <c r="BB1" s="11" t="s">
        <v>174</v>
      </c>
      <c r="BK1" s="11" t="s">
        <v>162</v>
      </c>
      <c r="BQ1" s="11" t="s">
        <v>163</v>
      </c>
      <c r="BR1" s="4"/>
      <c r="BS1" s="4"/>
      <c r="BT1" s="4"/>
      <c r="BU1" s="4"/>
      <c r="BW1" s="11" t="s">
        <v>164</v>
      </c>
      <c r="CA1" s="9"/>
      <c r="CB1" s="9"/>
      <c r="CC1" s="11" t="s">
        <v>165</v>
      </c>
      <c r="CD1" s="4"/>
      <c r="CE1" s="4"/>
      <c r="CF1" s="4"/>
      <c r="CG1" s="4"/>
      <c r="CH1" s="4"/>
      <c r="CI1" s="11" t="s">
        <v>166</v>
      </c>
      <c r="CP1" s="11" t="s">
        <v>167</v>
      </c>
      <c r="CW1" s="11" t="s">
        <v>168</v>
      </c>
    </row>
    <row r="2" spans="1:101" ht="15.75" customHeight="1">
      <c r="A2" s="47" t="s">
        <v>126</v>
      </c>
      <c r="C2" s="46"/>
      <c r="E2" s="11" t="s">
        <v>129</v>
      </c>
      <c r="J2" t="s">
        <v>92</v>
      </c>
      <c r="T2" t="s">
        <v>92</v>
      </c>
      <c r="AD2" s="11" t="s">
        <v>140</v>
      </c>
      <c r="AK2" t="s">
        <v>92</v>
      </c>
      <c r="AU2" s="11" t="s">
        <v>170</v>
      </c>
      <c r="BB2" s="11"/>
      <c r="BK2" t="s">
        <v>32</v>
      </c>
      <c r="BQ2" s="13" t="s">
        <v>38</v>
      </c>
      <c r="BR2" s="4"/>
      <c r="BS2" s="4"/>
      <c r="BT2" s="4"/>
      <c r="BU2" s="4"/>
      <c r="BW2" t="s">
        <v>32</v>
      </c>
      <c r="CA2" s="9"/>
      <c r="CB2" s="9"/>
      <c r="CC2" s="13" t="s">
        <v>38</v>
      </c>
      <c r="CD2" s="4"/>
      <c r="CE2" s="4"/>
      <c r="CF2" s="4"/>
      <c r="CG2" s="4"/>
      <c r="CH2" s="4"/>
      <c r="CP2" s="11" t="s">
        <v>53</v>
      </c>
      <c r="CW2" s="11" t="s">
        <v>62</v>
      </c>
    </row>
    <row r="3" spans="1:101" ht="15.75" customHeight="1">
      <c r="A3" s="47" t="s">
        <v>127</v>
      </c>
      <c r="C3" s="46"/>
      <c r="AD3" s="11" t="s">
        <v>103</v>
      </c>
      <c r="AU3" s="11" t="s">
        <v>103</v>
      </c>
      <c r="BB3" s="11"/>
      <c r="BK3" t="s">
        <v>33</v>
      </c>
      <c r="BL3" s="10"/>
      <c r="BQ3" s="13"/>
      <c r="BR3" s="4"/>
      <c r="BS3" s="4"/>
      <c r="BT3" s="4"/>
      <c r="BU3" s="4"/>
      <c r="BW3" t="s">
        <v>33</v>
      </c>
      <c r="BX3" s="4"/>
      <c r="CA3" s="8"/>
      <c r="CB3" s="9"/>
      <c r="CC3" s="13"/>
      <c r="CD3" s="4"/>
      <c r="CE3" s="4"/>
      <c r="CF3" s="4"/>
      <c r="CG3" s="4"/>
      <c r="CH3" s="9"/>
      <c r="CP3" s="30" t="s">
        <v>56</v>
      </c>
      <c r="CW3" s="11" t="s">
        <v>61</v>
      </c>
    </row>
    <row r="4" spans="3:94" ht="15.75" customHeight="1">
      <c r="C4" s="46"/>
      <c r="E4" s="47" t="s">
        <v>128</v>
      </c>
      <c r="J4" s="12" t="s">
        <v>171</v>
      </c>
      <c r="T4" s="12" t="s">
        <v>93</v>
      </c>
      <c r="AK4" s="12" t="s">
        <v>94</v>
      </c>
      <c r="BK4" s="4"/>
      <c r="BL4" s="4"/>
      <c r="BQ4" s="13"/>
      <c r="BR4" s="4"/>
      <c r="BS4" s="4"/>
      <c r="BT4" s="4"/>
      <c r="BU4" s="4"/>
      <c r="BW4" s="4"/>
      <c r="BX4" s="4"/>
      <c r="CA4" s="4"/>
      <c r="CB4" s="9"/>
      <c r="CC4" s="13"/>
      <c r="CD4" s="4"/>
      <c r="CE4" s="4"/>
      <c r="CF4" s="4"/>
      <c r="CG4" s="9"/>
      <c r="CH4" s="9"/>
      <c r="CP4" t="s">
        <v>57</v>
      </c>
    </row>
    <row r="5" spans="1:89" ht="13.5">
      <c r="A5" t="s">
        <v>87</v>
      </c>
      <c r="C5" s="46"/>
      <c r="BB5" t="s">
        <v>148</v>
      </c>
      <c r="BE5" s="43">
        <v>0.00013530384226163712</v>
      </c>
      <c r="BF5" t="s">
        <v>146</v>
      </c>
      <c r="BK5" s="12" t="s">
        <v>34</v>
      </c>
      <c r="BL5" s="4"/>
      <c r="BQ5" s="13"/>
      <c r="BR5" s="4"/>
      <c r="BS5" s="4"/>
      <c r="BT5" s="4"/>
      <c r="BU5" s="4"/>
      <c r="BW5" s="12" t="s">
        <v>43</v>
      </c>
      <c r="BX5" s="4"/>
      <c r="CA5" s="4"/>
      <c r="CB5" s="9"/>
      <c r="CC5" s="13"/>
      <c r="CD5" s="4"/>
      <c r="CE5" s="4"/>
      <c r="CF5" s="4"/>
      <c r="CG5" s="9"/>
      <c r="CJ5" s="28" t="s">
        <v>48</v>
      </c>
      <c r="CK5" s="28" t="s">
        <v>49</v>
      </c>
    </row>
    <row r="6" spans="1:85" ht="14.25" thickBot="1">
      <c r="A6" t="s">
        <v>88</v>
      </c>
      <c r="C6" s="46"/>
      <c r="E6" t="s">
        <v>131</v>
      </c>
      <c r="J6" s="48">
        <v>28.73417721518987</v>
      </c>
      <c r="T6" s="18">
        <v>5.695038321903994</v>
      </c>
      <c r="AD6" s="44" t="s">
        <v>136</v>
      </c>
      <c r="AF6" s="48">
        <v>28.73417721518987</v>
      </c>
      <c r="AK6" s="22">
        <v>18.234930448222563</v>
      </c>
      <c r="AU6" s="44" t="s">
        <v>136</v>
      </c>
      <c r="AW6" s="48">
        <v>28.73417721518987</v>
      </c>
      <c r="BB6" t="s">
        <v>149</v>
      </c>
      <c r="BE6" s="43">
        <v>0.04306792340050544</v>
      </c>
      <c r="BF6" t="s">
        <v>147</v>
      </c>
      <c r="BQ6" s="9"/>
      <c r="BR6" s="9"/>
      <c r="BS6" s="9"/>
      <c r="BT6" s="4"/>
      <c r="BU6" s="4"/>
      <c r="CA6" s="4"/>
      <c r="CB6" s="9"/>
      <c r="CC6" s="9"/>
      <c r="CD6" s="9"/>
      <c r="CE6" s="9"/>
      <c r="CF6" s="4"/>
      <c r="CG6" s="9"/>
    </row>
    <row r="7" spans="3:104" ht="13.5">
      <c r="C7" s="46"/>
      <c r="AD7" s="44" t="s">
        <v>137</v>
      </c>
      <c r="AF7" s="18">
        <v>5.695038321903994</v>
      </c>
      <c r="AU7" s="44" t="s">
        <v>144</v>
      </c>
      <c r="AW7" s="22">
        <v>18.234930448222563</v>
      </c>
      <c r="BE7" s="43"/>
      <c r="BK7" s="6" t="s">
        <v>26</v>
      </c>
      <c r="BL7" s="6" t="s">
        <v>27</v>
      </c>
      <c r="BM7" s="6" t="s">
        <v>10</v>
      </c>
      <c r="BQ7" s="6" t="s">
        <v>26</v>
      </c>
      <c r="BR7" s="6" t="s">
        <v>27</v>
      </c>
      <c r="BS7" s="6" t="s">
        <v>10</v>
      </c>
      <c r="BT7" s="3" t="s">
        <v>37</v>
      </c>
      <c r="BV7" s="9"/>
      <c r="BW7" s="6" t="s">
        <v>26</v>
      </c>
      <c r="BX7" s="6" t="s">
        <v>27</v>
      </c>
      <c r="BY7" s="6" t="s">
        <v>10</v>
      </c>
      <c r="CA7" s="4"/>
      <c r="CB7" s="9"/>
      <c r="CC7" s="6" t="s">
        <v>26</v>
      </c>
      <c r="CD7" s="6" t="s">
        <v>27</v>
      </c>
      <c r="CE7" s="6" t="s">
        <v>10</v>
      </c>
      <c r="CF7" s="20" t="s">
        <v>37</v>
      </c>
      <c r="CI7" s="6" t="s">
        <v>26</v>
      </c>
      <c r="CJ7" s="27" t="s">
        <v>36</v>
      </c>
      <c r="CK7" s="29" t="s">
        <v>36</v>
      </c>
      <c r="CL7" s="11" t="s">
        <v>51</v>
      </c>
      <c r="CP7" s="6" t="s">
        <v>26</v>
      </c>
      <c r="CQ7" s="11" t="s">
        <v>54</v>
      </c>
      <c r="CR7" s="11" t="s">
        <v>50</v>
      </c>
      <c r="CW7" s="1" t="s">
        <v>59</v>
      </c>
      <c r="CX7" s="1" t="s">
        <v>60</v>
      </c>
      <c r="CY7" s="33" t="s">
        <v>63</v>
      </c>
      <c r="CZ7" t="s">
        <v>64</v>
      </c>
    </row>
    <row r="8" spans="1:104" ht="13.5">
      <c r="A8" s="43" t="s">
        <v>121</v>
      </c>
      <c r="E8" s="43" t="s">
        <v>132</v>
      </c>
      <c r="AD8" s="61" t="s">
        <v>97</v>
      </c>
      <c r="AE8" s="61"/>
      <c r="AF8">
        <v>9</v>
      </c>
      <c r="AU8" s="61" t="s">
        <v>97</v>
      </c>
      <c r="AV8" s="61"/>
      <c r="AW8">
        <v>9</v>
      </c>
      <c r="BK8" s="4">
        <v>1</v>
      </c>
      <c r="BL8" s="4">
        <v>2.2287212585720058</v>
      </c>
      <c r="BM8" s="4">
        <v>-0.22872125857200576</v>
      </c>
      <c r="BN8" s="9"/>
      <c r="BO8" s="9"/>
      <c r="BP8" s="9"/>
      <c r="BQ8" s="4">
        <v>1</v>
      </c>
      <c r="BR8" s="4">
        <v>2.2287212585720058</v>
      </c>
      <c r="BS8" s="4">
        <v>-0.22872125857200576</v>
      </c>
      <c r="BT8" s="14">
        <f aca="true" t="shared" si="0" ref="BT8:BT16">BS8^2</f>
        <v>0.05231341412276232</v>
      </c>
      <c r="BV8" s="9"/>
      <c r="BW8" s="4">
        <v>1</v>
      </c>
      <c r="BX8" s="4">
        <v>4.383616692426589</v>
      </c>
      <c r="BY8" s="4">
        <v>-2.383616692426589</v>
      </c>
      <c r="BZ8" s="9"/>
      <c r="CA8" s="4"/>
      <c r="CB8" s="9"/>
      <c r="CC8" s="4">
        <v>1</v>
      </c>
      <c r="CD8" s="4">
        <v>4.383616692426589</v>
      </c>
      <c r="CE8" s="4">
        <v>-2.383616692426589</v>
      </c>
      <c r="CF8" s="24">
        <f aca="true" t="shared" si="1" ref="CF8:CF16">CE8^2</f>
        <v>5.681628536414672</v>
      </c>
      <c r="CI8" s="4">
        <v>1</v>
      </c>
      <c r="CJ8" s="14">
        <v>0.05231341412276232</v>
      </c>
      <c r="CK8" s="24">
        <v>5.681628536414672</v>
      </c>
      <c r="CL8">
        <f>(-0.5)*LN(CJ$19/CK$19)-(CJ8/(2*CJ$19)-CK8/(2*CK$19))</f>
        <v>1.9426430590762886</v>
      </c>
      <c r="CP8" s="4">
        <v>1</v>
      </c>
      <c r="CQ8">
        <v>1</v>
      </c>
      <c r="CR8">
        <v>1.9426430590762886</v>
      </c>
      <c r="CW8" s="4">
        <v>2.305083384384656</v>
      </c>
      <c r="CX8">
        <f>CQ32</f>
        <v>9</v>
      </c>
      <c r="CY8" s="11">
        <f>CW8*(CX8/(CX8-1))^0.5</f>
        <v>2.4449101384482406</v>
      </c>
      <c r="CZ8" s="34">
        <f>(1-NORMSDIST(CY8))*2</f>
        <v>0.014488829352408583</v>
      </c>
    </row>
    <row r="9" spans="1:96" ht="13.5">
      <c r="A9" s="3" t="s">
        <v>122</v>
      </c>
      <c r="B9" s="3" t="s">
        <v>133</v>
      </c>
      <c r="C9" s="3" t="s">
        <v>134</v>
      </c>
      <c r="E9" s="2" t="s">
        <v>122</v>
      </c>
      <c r="F9" s="2" t="s">
        <v>133</v>
      </c>
      <c r="AD9" s="57" t="s">
        <v>98</v>
      </c>
      <c r="AE9" s="57"/>
      <c r="AF9" s="11">
        <f>AF8*LN(AF6/AF7)</f>
        <v>14.566427388793796</v>
      </c>
      <c r="AU9" s="57" t="s">
        <v>98</v>
      </c>
      <c r="AV9" s="57"/>
      <c r="AW9" s="11">
        <f>AW8*LN(AW6/AW7)</f>
        <v>4.092734231516761</v>
      </c>
      <c r="BB9" t="s">
        <v>153</v>
      </c>
      <c r="BK9" s="4">
        <v>2</v>
      </c>
      <c r="BL9" s="4">
        <v>4.714400968132312</v>
      </c>
      <c r="BM9" s="4">
        <v>-0.7144009681323116</v>
      </c>
      <c r="BN9" s="9"/>
      <c r="BO9" s="9"/>
      <c r="BP9" s="9"/>
      <c r="BQ9" s="4">
        <v>2</v>
      </c>
      <c r="BR9" s="4">
        <v>4.714400968132312</v>
      </c>
      <c r="BS9" s="4">
        <v>-0.7144009681323116</v>
      </c>
      <c r="BT9" s="14">
        <f t="shared" si="0"/>
        <v>0.5103687432683841</v>
      </c>
      <c r="BU9" s="9"/>
      <c r="BV9" s="9"/>
      <c r="BW9" s="4">
        <v>2</v>
      </c>
      <c r="BX9" s="4">
        <v>3.6979907264296727</v>
      </c>
      <c r="BY9" s="4">
        <v>0.30200927357032725</v>
      </c>
      <c r="BZ9" s="9"/>
      <c r="CA9" s="9"/>
      <c r="CB9" s="9"/>
      <c r="CC9" s="4">
        <v>2</v>
      </c>
      <c r="CD9" s="4">
        <v>3.6979907264296727</v>
      </c>
      <c r="CE9" s="4">
        <v>0.30200927357032725</v>
      </c>
      <c r="CF9" s="24">
        <f t="shared" si="1"/>
        <v>0.09120960132247677</v>
      </c>
      <c r="CG9" s="9"/>
      <c r="CI9" s="4">
        <v>2</v>
      </c>
      <c r="CJ9" s="14">
        <v>0.5103687432683841</v>
      </c>
      <c r="CK9" s="24">
        <v>0.09120960132247677</v>
      </c>
      <c r="CL9">
        <f aca="true" t="shared" si="2" ref="CL9:CL16">(-0.5)*LN(CJ$19/CK$19)-(CJ9/(2*CJ$19)-CK9/(2*CK$19))</f>
        <v>0.2011067371008205</v>
      </c>
      <c r="CP9" s="4">
        <v>2</v>
      </c>
      <c r="CQ9">
        <v>1</v>
      </c>
      <c r="CR9">
        <v>0.2011067371008205</v>
      </c>
    </row>
    <row r="10" spans="1:96" ht="13.5">
      <c r="A10">
        <v>2</v>
      </c>
      <c r="B10">
        <v>2</v>
      </c>
      <c r="C10">
        <v>1</v>
      </c>
      <c r="E10">
        <v>2</v>
      </c>
      <c r="F10">
        <v>2</v>
      </c>
      <c r="J10" s="56" t="s">
        <v>141</v>
      </c>
      <c r="K10" s="56"/>
      <c r="L10" s="56"/>
      <c r="M10" s="56"/>
      <c r="N10" s="56"/>
      <c r="O10" s="56"/>
      <c r="T10" s="56" t="s">
        <v>45</v>
      </c>
      <c r="U10" s="56"/>
      <c r="V10" s="56"/>
      <c r="W10" s="56"/>
      <c r="X10" s="56"/>
      <c r="Y10" s="56"/>
      <c r="AK10" s="56" t="s">
        <v>46</v>
      </c>
      <c r="AL10" s="56"/>
      <c r="AM10" s="56"/>
      <c r="AN10" s="56"/>
      <c r="AO10" s="56"/>
      <c r="AP10" s="56"/>
      <c r="BB10" s="62" t="s">
        <v>154</v>
      </c>
      <c r="BC10" s="63"/>
      <c r="BD10" s="63"/>
      <c r="BE10" s="59" t="s">
        <v>69</v>
      </c>
      <c r="BF10" s="60"/>
      <c r="BG10" s="60"/>
      <c r="BK10" s="4">
        <v>3</v>
      </c>
      <c r="BL10" s="4">
        <v>7.200080677692618</v>
      </c>
      <c r="BM10" s="4">
        <v>-1.2000806776926183</v>
      </c>
      <c r="BN10" s="9"/>
      <c r="BO10" s="9"/>
      <c r="BP10" s="9"/>
      <c r="BQ10" s="4">
        <v>3</v>
      </c>
      <c r="BR10" s="4">
        <v>7.200080677692618</v>
      </c>
      <c r="BS10" s="4">
        <v>-1.2000806776926183</v>
      </c>
      <c r="BT10" s="14">
        <f t="shared" si="0"/>
        <v>1.440193632971174</v>
      </c>
      <c r="BW10" s="4">
        <v>3</v>
      </c>
      <c r="BX10" s="4">
        <v>4.933848531684695</v>
      </c>
      <c r="BY10" s="4">
        <v>1.0661514683153053</v>
      </c>
      <c r="BZ10" s="9"/>
      <c r="CA10" s="9"/>
      <c r="CB10" s="9"/>
      <c r="CC10" s="4">
        <v>3</v>
      </c>
      <c r="CD10" s="4">
        <v>4.933848531684695</v>
      </c>
      <c r="CE10" s="4">
        <v>1.0661514683153053</v>
      </c>
      <c r="CF10" s="24">
        <f t="shared" si="1"/>
        <v>1.1366789533908814</v>
      </c>
      <c r="CI10" s="4">
        <v>3</v>
      </c>
      <c r="CJ10" s="14">
        <v>1.440193632971174</v>
      </c>
      <c r="CK10" s="24">
        <v>1.1366789533908814</v>
      </c>
      <c r="CL10">
        <f t="shared" si="2"/>
        <v>-0.27560508715793675</v>
      </c>
      <c r="CP10" s="4">
        <v>3</v>
      </c>
      <c r="CQ10">
        <v>1</v>
      </c>
      <c r="CR10">
        <v>-0.27560508715793675</v>
      </c>
    </row>
    <row r="11" spans="1:101" ht="13.5">
      <c r="A11">
        <v>4</v>
      </c>
      <c r="B11">
        <v>3</v>
      </c>
      <c r="C11">
        <v>3</v>
      </c>
      <c r="E11">
        <v>4</v>
      </c>
      <c r="F11">
        <v>3</v>
      </c>
      <c r="J11" s="56"/>
      <c r="K11" s="56"/>
      <c r="L11" s="56"/>
      <c r="M11" s="56"/>
      <c r="N11" s="56"/>
      <c r="O11" s="56"/>
      <c r="T11" s="56"/>
      <c r="U11" s="56"/>
      <c r="V11" s="56"/>
      <c r="W11" s="56"/>
      <c r="X11" s="56"/>
      <c r="Y11" s="56"/>
      <c r="AK11" s="56"/>
      <c r="AL11" s="56"/>
      <c r="AM11" s="56"/>
      <c r="AN11" s="56"/>
      <c r="AO11" s="56"/>
      <c r="AP11" s="56"/>
      <c r="BB11" t="s">
        <v>150</v>
      </c>
      <c r="BE11" s="11" t="s">
        <v>157</v>
      </c>
      <c r="BF11" s="11"/>
      <c r="BG11" s="11"/>
      <c r="BK11" s="4">
        <v>4</v>
      </c>
      <c r="BL11" s="4">
        <v>5.864058087938685</v>
      </c>
      <c r="BM11" s="4">
        <v>1.1359419120613152</v>
      </c>
      <c r="BN11" s="10"/>
      <c r="BO11" s="10"/>
      <c r="BP11" s="10"/>
      <c r="BQ11" s="4">
        <v>4</v>
      </c>
      <c r="BR11" s="4">
        <v>5.864058087938685</v>
      </c>
      <c r="BS11" s="4">
        <v>1.1359419120613152</v>
      </c>
      <c r="BT11" s="14">
        <f t="shared" si="0"/>
        <v>1.2903640275775168</v>
      </c>
      <c r="BW11" s="4">
        <v>4</v>
      </c>
      <c r="BX11" s="4">
        <v>5.6646058732612135</v>
      </c>
      <c r="BY11" s="4">
        <v>1.3353941267387865</v>
      </c>
      <c r="BZ11" s="10"/>
      <c r="CA11" s="10"/>
      <c r="CB11" s="10"/>
      <c r="CC11" s="4">
        <v>4</v>
      </c>
      <c r="CD11" s="4">
        <v>5.6646058732612135</v>
      </c>
      <c r="CE11" s="4">
        <v>1.3353941267387865</v>
      </c>
      <c r="CF11" s="24">
        <f t="shared" si="1"/>
        <v>1.7832774737284462</v>
      </c>
      <c r="CI11" s="4">
        <v>4</v>
      </c>
      <c r="CJ11" s="14">
        <v>1.2903640275775168</v>
      </c>
      <c r="CK11" s="24">
        <v>1.7832774737284462</v>
      </c>
      <c r="CL11">
        <f t="shared" si="2"/>
        <v>0.00235150865602618</v>
      </c>
      <c r="CP11" s="4">
        <v>4</v>
      </c>
      <c r="CQ11">
        <v>1</v>
      </c>
      <c r="CR11">
        <v>0.00235150865602618</v>
      </c>
      <c r="CW11" s="9" t="s">
        <v>78</v>
      </c>
    </row>
    <row r="12" spans="1:104" ht="14.25" thickBot="1">
      <c r="A12">
        <v>6</v>
      </c>
      <c r="B12">
        <v>4</v>
      </c>
      <c r="C12">
        <v>5</v>
      </c>
      <c r="E12">
        <v>6</v>
      </c>
      <c r="F12">
        <v>4</v>
      </c>
      <c r="J12" t="s">
        <v>1</v>
      </c>
      <c r="T12" t="s">
        <v>1</v>
      </c>
      <c r="AD12" t="s">
        <v>102</v>
      </c>
      <c r="AF12">
        <v>2</v>
      </c>
      <c r="AK12" t="s">
        <v>1</v>
      </c>
      <c r="AU12" t="s">
        <v>101</v>
      </c>
      <c r="AW12">
        <v>2</v>
      </c>
      <c r="BB12" t="s">
        <v>155</v>
      </c>
      <c r="BE12" s="49" t="s">
        <v>74</v>
      </c>
      <c r="BF12" s="11"/>
      <c r="BG12" s="11"/>
      <c r="BK12" s="4">
        <v>5</v>
      </c>
      <c r="BL12" s="4">
        <v>8.536103267446551</v>
      </c>
      <c r="BM12" s="4">
        <v>0.4638967325534491</v>
      </c>
      <c r="BN12" s="4"/>
      <c r="BO12" s="4"/>
      <c r="BP12" s="4"/>
      <c r="BQ12" s="4">
        <v>5</v>
      </c>
      <c r="BR12" s="4">
        <v>8.536103267446551</v>
      </c>
      <c r="BS12" s="4">
        <v>0.4638967325534491</v>
      </c>
      <c r="BT12" s="14">
        <f t="shared" si="0"/>
        <v>0.21520017847376627</v>
      </c>
      <c r="BW12" s="4">
        <v>5</v>
      </c>
      <c r="BX12" s="4">
        <v>9.327047913446677</v>
      </c>
      <c r="BY12" s="4">
        <v>-0.32704791344667683</v>
      </c>
      <c r="BZ12" s="4"/>
      <c r="CA12" s="4"/>
      <c r="CB12" s="4"/>
      <c r="CC12" s="4">
        <v>5</v>
      </c>
      <c r="CD12" s="4">
        <v>9.327047913446677</v>
      </c>
      <c r="CE12" s="4">
        <v>-0.32704791344667683</v>
      </c>
      <c r="CF12" s="24">
        <f t="shared" si="1"/>
        <v>0.10696033768982502</v>
      </c>
      <c r="CI12" s="4">
        <v>5</v>
      </c>
      <c r="CJ12" s="14">
        <v>0.21520017847376627</v>
      </c>
      <c r="CK12" s="24">
        <v>0.10696033768982502</v>
      </c>
      <c r="CL12">
        <f t="shared" si="2"/>
        <v>0.43822452460304423</v>
      </c>
      <c r="CP12" s="4">
        <v>5</v>
      </c>
      <c r="CQ12">
        <v>1</v>
      </c>
      <c r="CR12">
        <v>0.43822452460304423</v>
      </c>
      <c r="CX12" s="36"/>
      <c r="CY12" s="36"/>
      <c r="CZ12" s="36"/>
    </row>
    <row r="13" spans="1:104" ht="15" thickBot="1" thickTop="1">
      <c r="A13">
        <v>7</v>
      </c>
      <c r="B13">
        <v>2</v>
      </c>
      <c r="C13">
        <v>4</v>
      </c>
      <c r="E13">
        <v>7</v>
      </c>
      <c r="F13">
        <v>2</v>
      </c>
      <c r="AD13" t="s">
        <v>139</v>
      </c>
      <c r="AF13">
        <v>1</v>
      </c>
      <c r="AU13" t="s">
        <v>139</v>
      </c>
      <c r="AW13">
        <v>1</v>
      </c>
      <c r="BB13" t="s">
        <v>156</v>
      </c>
      <c r="BE13" s="49" t="s">
        <v>72</v>
      </c>
      <c r="BF13" s="11"/>
      <c r="BG13" s="11"/>
      <c r="BK13" s="4">
        <v>6</v>
      </c>
      <c r="BL13" s="4">
        <v>9.810004033884631</v>
      </c>
      <c r="BM13" s="4">
        <v>0.18999596611536873</v>
      </c>
      <c r="BN13" s="4"/>
      <c r="BO13" s="4"/>
      <c r="BP13" s="4"/>
      <c r="BQ13" s="4">
        <v>6</v>
      </c>
      <c r="BR13" s="4">
        <v>9.810004033884631</v>
      </c>
      <c r="BS13" s="4">
        <v>0.18999596611536873</v>
      </c>
      <c r="BT13" s="14">
        <f t="shared" si="0"/>
        <v>0.03609846714011234</v>
      </c>
      <c r="BW13" s="4">
        <v>6</v>
      </c>
      <c r="BX13" s="4">
        <v>11.203400309119012</v>
      </c>
      <c r="BY13" s="4">
        <v>-1.2034003091190115</v>
      </c>
      <c r="BZ13" s="4"/>
      <c r="CA13" s="4"/>
      <c r="CB13" s="4"/>
      <c r="CC13" s="4">
        <v>6</v>
      </c>
      <c r="CD13" s="4">
        <v>11.203400309119012</v>
      </c>
      <c r="CE13" s="4">
        <v>-1.2034003091190115</v>
      </c>
      <c r="CF13" s="24">
        <f t="shared" si="1"/>
        <v>1.4481723039877326</v>
      </c>
      <c r="CI13" s="4">
        <v>6</v>
      </c>
      <c r="CJ13" s="14">
        <v>0.03609846714011234</v>
      </c>
      <c r="CK13" s="24">
        <v>1.4481723039877326</v>
      </c>
      <c r="CL13">
        <f t="shared" si="2"/>
        <v>0.9107269029701412</v>
      </c>
      <c r="CP13" s="4">
        <v>6</v>
      </c>
      <c r="CQ13">
        <v>1</v>
      </c>
      <c r="CR13">
        <v>0.9107269029701412</v>
      </c>
      <c r="CW13" s="37" t="s">
        <v>65</v>
      </c>
      <c r="CX13" s="37" t="s">
        <v>66</v>
      </c>
      <c r="CY13" s="53" t="s">
        <v>69</v>
      </c>
      <c r="CZ13" s="54"/>
    </row>
    <row r="14" spans="1:103" ht="13.5">
      <c r="A14">
        <v>9</v>
      </c>
      <c r="B14">
        <v>6</v>
      </c>
      <c r="C14">
        <v>6</v>
      </c>
      <c r="E14">
        <v>9</v>
      </c>
      <c r="F14">
        <v>6</v>
      </c>
      <c r="J14" s="7" t="s">
        <v>2</v>
      </c>
      <c r="K14" s="7"/>
      <c r="T14" s="7" t="s">
        <v>2</v>
      </c>
      <c r="U14" s="7"/>
      <c r="AD14" s="57" t="s">
        <v>100</v>
      </c>
      <c r="AE14" s="57"/>
      <c r="AF14" s="11">
        <f>AF12-AF13</f>
        <v>1</v>
      </c>
      <c r="AK14" s="7" t="s">
        <v>2</v>
      </c>
      <c r="AL14" s="7"/>
      <c r="AU14" s="57" t="s">
        <v>100</v>
      </c>
      <c r="AV14" s="57"/>
      <c r="AW14" s="11">
        <f>AW12-AW13</f>
        <v>1</v>
      </c>
      <c r="BB14" s="40" t="s">
        <v>158</v>
      </c>
      <c r="BC14" s="40"/>
      <c r="BD14" s="40"/>
      <c r="BE14" s="50" t="s">
        <v>159</v>
      </c>
      <c r="BF14" s="50"/>
      <c r="BG14" s="50"/>
      <c r="BK14" s="4">
        <v>7</v>
      </c>
      <c r="BL14" s="4">
        <v>11.146026623638564</v>
      </c>
      <c r="BM14" s="4">
        <v>0.8539733763614361</v>
      </c>
      <c r="BN14" s="4"/>
      <c r="BO14" s="4"/>
      <c r="BP14" s="4"/>
      <c r="BQ14" s="4">
        <v>7</v>
      </c>
      <c r="BR14" s="4">
        <v>11.146026623638564</v>
      </c>
      <c r="BS14" s="4">
        <v>0.8539733763614361</v>
      </c>
      <c r="BT14" s="14">
        <f t="shared" si="0"/>
        <v>0.729270527534151</v>
      </c>
      <c r="BW14" s="4">
        <v>7</v>
      </c>
      <c r="BX14" s="4">
        <v>13.675115919629057</v>
      </c>
      <c r="BY14" s="4">
        <v>-1.6751159196290573</v>
      </c>
      <c r="BZ14" s="4"/>
      <c r="CA14" s="4"/>
      <c r="CB14" s="4"/>
      <c r="CC14" s="4">
        <v>7</v>
      </c>
      <c r="CD14" s="4">
        <v>13.675115919629057</v>
      </c>
      <c r="CE14" s="4">
        <v>-1.6751159196290573</v>
      </c>
      <c r="CF14" s="24">
        <f t="shared" si="1"/>
        <v>2.806013344194702</v>
      </c>
      <c r="CI14" s="4">
        <v>7</v>
      </c>
      <c r="CJ14" s="14">
        <v>0.729270527534151</v>
      </c>
      <c r="CK14" s="24">
        <v>2.806013344194702</v>
      </c>
      <c r="CL14">
        <f t="shared" si="2"/>
        <v>0.6980958411242262</v>
      </c>
      <c r="CP14" s="4">
        <v>7</v>
      </c>
      <c r="CQ14">
        <v>1</v>
      </c>
      <c r="CR14">
        <v>0.6980958411242262</v>
      </c>
      <c r="CW14" s="35" t="s">
        <v>67</v>
      </c>
      <c r="CX14">
        <v>0.01</v>
      </c>
      <c r="CY14" t="s">
        <v>72</v>
      </c>
    </row>
    <row r="15" spans="1:103" ht="13.5">
      <c r="A15">
        <v>10</v>
      </c>
      <c r="B15">
        <v>7</v>
      </c>
      <c r="C15">
        <v>7</v>
      </c>
      <c r="E15">
        <v>10</v>
      </c>
      <c r="F15">
        <v>7</v>
      </c>
      <c r="J15" s="4" t="s">
        <v>3</v>
      </c>
      <c r="K15" s="4">
        <v>0.9042262489850202</v>
      </c>
      <c r="T15" s="4" t="s">
        <v>3</v>
      </c>
      <c r="U15" s="4">
        <v>0.9817605494815116</v>
      </c>
      <c r="AK15" s="4" t="s">
        <v>3</v>
      </c>
      <c r="AL15" s="4">
        <v>0.9403528529160231</v>
      </c>
      <c r="BK15" s="4">
        <v>8</v>
      </c>
      <c r="BL15" s="4">
        <v>13.44534086325131</v>
      </c>
      <c r="BM15" s="4">
        <v>0.5546591367486897</v>
      </c>
      <c r="BN15" s="9"/>
      <c r="BO15" s="9"/>
      <c r="BP15" s="9"/>
      <c r="BQ15" s="4">
        <v>8</v>
      </c>
      <c r="BR15" s="4">
        <v>13.44534086325131</v>
      </c>
      <c r="BS15" s="4">
        <v>0.5546591367486897</v>
      </c>
      <c r="BT15" s="14">
        <f t="shared" si="0"/>
        <v>0.3076467579788017</v>
      </c>
      <c r="BW15" s="4">
        <v>8</v>
      </c>
      <c r="BX15" s="4">
        <v>11.843894899536323</v>
      </c>
      <c r="BY15" s="4">
        <v>2.1561051004636766</v>
      </c>
      <c r="CA15" s="9"/>
      <c r="CB15" s="9"/>
      <c r="CC15" s="4">
        <v>8</v>
      </c>
      <c r="CD15" s="4">
        <v>11.843894899536323</v>
      </c>
      <c r="CE15" s="4">
        <v>2.1561051004636766</v>
      </c>
      <c r="CF15" s="24">
        <f t="shared" si="1"/>
        <v>4.648789204245481</v>
      </c>
      <c r="CI15" s="4">
        <v>8</v>
      </c>
      <c r="CJ15" s="14">
        <v>0.3076467579788017</v>
      </c>
      <c r="CK15" s="24">
        <v>4.648789204245481</v>
      </c>
      <c r="CL15">
        <f t="shared" si="2"/>
        <v>1.4860053056882851</v>
      </c>
      <c r="CP15" s="4">
        <v>8</v>
      </c>
      <c r="CQ15">
        <v>1</v>
      </c>
      <c r="CR15">
        <v>1.4860053056882851</v>
      </c>
      <c r="CW15" s="35" t="s">
        <v>68</v>
      </c>
      <c r="CX15">
        <v>0.05</v>
      </c>
      <c r="CY15" t="s">
        <v>72</v>
      </c>
    </row>
    <row r="16" spans="1:103" ht="14.25" thickBot="1">
      <c r="A16">
        <v>12</v>
      </c>
      <c r="B16">
        <v>9</v>
      </c>
      <c r="C16">
        <v>8</v>
      </c>
      <c r="E16">
        <v>12</v>
      </c>
      <c r="F16">
        <v>9</v>
      </c>
      <c r="J16" s="4" t="s">
        <v>4</v>
      </c>
      <c r="K16" s="4">
        <v>0.8176251093535198</v>
      </c>
      <c r="T16" s="4" t="s">
        <v>4</v>
      </c>
      <c r="U16" s="4">
        <v>0.9638537765182397</v>
      </c>
      <c r="AD16" s="11" t="s">
        <v>104</v>
      </c>
      <c r="AF16" s="28">
        <f>CHIDIST(AF9,AF14)</f>
        <v>0.00013530384226163712</v>
      </c>
      <c r="AK16" s="4" t="s">
        <v>4</v>
      </c>
      <c r="AL16" s="4">
        <v>0.8842634879873038</v>
      </c>
      <c r="AU16" s="11" t="s">
        <v>104</v>
      </c>
      <c r="AW16" s="28">
        <f>CHIDIST(AW9,AW14)</f>
        <v>0.04306792340050544</v>
      </c>
      <c r="BK16" s="5">
        <v>9</v>
      </c>
      <c r="BL16" s="5">
        <v>16.055264219443323</v>
      </c>
      <c r="BM16" s="5">
        <v>-1.0552642194433233</v>
      </c>
      <c r="BN16" s="10"/>
      <c r="BO16" s="10"/>
      <c r="BP16" s="10"/>
      <c r="BQ16" s="5">
        <v>9</v>
      </c>
      <c r="BR16" s="5">
        <v>16.055264219443323</v>
      </c>
      <c r="BS16" s="5">
        <v>-1.0552642194433233</v>
      </c>
      <c r="BT16" s="14">
        <f t="shared" si="0"/>
        <v>1.1135825728373263</v>
      </c>
      <c r="BU16" s="4"/>
      <c r="BV16" s="10"/>
      <c r="BW16" s="5">
        <v>9</v>
      </c>
      <c r="BX16" s="5">
        <v>14.270479134466767</v>
      </c>
      <c r="BY16" s="5">
        <v>0.7295208655332335</v>
      </c>
      <c r="BZ16" s="10"/>
      <c r="CA16" s="10"/>
      <c r="CB16" s="10"/>
      <c r="CC16" s="5">
        <v>9</v>
      </c>
      <c r="CD16" s="5">
        <v>14.270479134466767</v>
      </c>
      <c r="CE16" s="5">
        <v>0.7295208655332335</v>
      </c>
      <c r="CF16" s="24">
        <f t="shared" si="1"/>
        <v>0.5322006932483582</v>
      </c>
      <c r="CI16" s="5">
        <v>9</v>
      </c>
      <c r="CJ16" s="51">
        <v>1.1135825728373263</v>
      </c>
      <c r="CK16" s="52">
        <v>0.5322006932483582</v>
      </c>
      <c r="CL16">
        <f t="shared" si="2"/>
        <v>-0.16670221342237623</v>
      </c>
      <c r="CP16" s="5">
        <v>9</v>
      </c>
      <c r="CQ16">
        <v>1</v>
      </c>
      <c r="CR16">
        <v>-0.16670221342237623</v>
      </c>
      <c r="CW16" s="35" t="s">
        <v>70</v>
      </c>
      <c r="CX16">
        <v>0.1</v>
      </c>
      <c r="CY16" t="s">
        <v>72</v>
      </c>
    </row>
    <row r="17" spans="1:103" ht="13.5">
      <c r="A17">
        <v>14</v>
      </c>
      <c r="B17">
        <v>7</v>
      </c>
      <c r="C17">
        <v>10</v>
      </c>
      <c r="E17">
        <v>14</v>
      </c>
      <c r="F17">
        <v>7</v>
      </c>
      <c r="J17" s="4" t="s">
        <v>5</v>
      </c>
      <c r="K17" s="4">
        <v>0.7915715535468798</v>
      </c>
      <c r="T17" s="4" t="s">
        <v>5</v>
      </c>
      <c r="U17" s="4">
        <v>0.9518050353576529</v>
      </c>
      <c r="AD17" s="11"/>
      <c r="AF17" s="11"/>
      <c r="AK17" s="4" t="s">
        <v>5</v>
      </c>
      <c r="AL17" s="4">
        <v>0.8456846506497384</v>
      </c>
      <c r="AU17" s="11"/>
      <c r="AW17" s="11"/>
      <c r="BB17" s="28" t="s">
        <v>160</v>
      </c>
      <c r="BP17" s="4"/>
      <c r="BQ17" s="4"/>
      <c r="BR17" s="4"/>
      <c r="BU17" s="4"/>
      <c r="BV17" s="4"/>
      <c r="CC17" s="4"/>
      <c r="CD17" s="4"/>
      <c r="CJ17" s="14"/>
      <c r="CK17" s="25"/>
      <c r="CW17" s="35" t="s">
        <v>71</v>
      </c>
      <c r="CY17" t="s">
        <v>73</v>
      </c>
    </row>
    <row r="18" spans="1:103" ht="13.5">
      <c r="A18">
        <v>15</v>
      </c>
      <c r="B18">
        <v>10</v>
      </c>
      <c r="C18">
        <v>12</v>
      </c>
      <c r="E18">
        <v>15</v>
      </c>
      <c r="F18">
        <v>10</v>
      </c>
      <c r="J18" s="4" t="s">
        <v>6</v>
      </c>
      <c r="K18" s="4">
        <v>2.026050951805714</v>
      </c>
      <c r="T18" s="4" t="s">
        <v>6</v>
      </c>
      <c r="U18" s="4">
        <v>0.974255127597831</v>
      </c>
      <c r="AD18" s="13" t="s">
        <v>107</v>
      </c>
      <c r="AF18" s="11"/>
      <c r="AK18" s="4" t="s">
        <v>6</v>
      </c>
      <c r="AL18" s="4">
        <v>1.743317261631904</v>
      </c>
      <c r="AU18" s="13" t="s">
        <v>107</v>
      </c>
      <c r="AW18" s="11"/>
      <c r="BB18" t="s">
        <v>175</v>
      </c>
      <c r="BP18" s="4"/>
      <c r="BQ18" s="9"/>
      <c r="BR18" s="9"/>
      <c r="BS18" s="9"/>
      <c r="BT18" s="16" t="s">
        <v>40</v>
      </c>
      <c r="BU18" s="9"/>
      <c r="BV18" s="4"/>
      <c r="CC18" s="9"/>
      <c r="CD18" s="9"/>
      <c r="CF18" s="26" t="s">
        <v>40</v>
      </c>
      <c r="CJ18" s="27" t="s">
        <v>39</v>
      </c>
      <c r="CK18" s="29" t="s">
        <v>39</v>
      </c>
      <c r="CW18" s="35" t="s">
        <v>75</v>
      </c>
      <c r="CX18">
        <v>0.1</v>
      </c>
      <c r="CY18" t="s">
        <v>74</v>
      </c>
    </row>
    <row r="19" spans="10:104" ht="14.25" thickBot="1">
      <c r="J19" s="5" t="s">
        <v>7</v>
      </c>
      <c r="K19" s="5">
        <v>9</v>
      </c>
      <c r="T19" s="5" t="s">
        <v>7</v>
      </c>
      <c r="U19" s="5">
        <v>9</v>
      </c>
      <c r="AD19" t="s">
        <v>106</v>
      </c>
      <c r="AK19" s="5" t="s">
        <v>7</v>
      </c>
      <c r="AL19" s="5">
        <v>9</v>
      </c>
      <c r="AU19" t="s">
        <v>106</v>
      </c>
      <c r="BP19" s="4"/>
      <c r="BQ19" s="10"/>
      <c r="BR19" s="10"/>
      <c r="BS19" s="10"/>
      <c r="BT19" s="15">
        <f>SUM(BT8:BT16)/BL32</f>
        <v>0.6327820357671105</v>
      </c>
      <c r="BU19" s="10"/>
      <c r="BV19" s="9"/>
      <c r="CC19" s="10"/>
      <c r="CD19" s="10"/>
      <c r="CF19" s="25">
        <f>SUM(CF8:CF16)/BX32</f>
        <v>2.026103383135842</v>
      </c>
      <c r="CJ19" s="14">
        <v>0.6327820357671105</v>
      </c>
      <c r="CK19" s="24">
        <v>2.026103383135842</v>
      </c>
      <c r="CW19" s="38" t="s">
        <v>76</v>
      </c>
      <c r="CX19" s="9">
        <v>0.05</v>
      </c>
      <c r="CY19" s="9" t="s">
        <v>74</v>
      </c>
      <c r="CZ19" s="9"/>
    </row>
    <row r="20" spans="1:104" ht="14.25" thickTop="1">
      <c r="A20" s="43" t="s">
        <v>123</v>
      </c>
      <c r="AD20" s="37" t="s">
        <v>98</v>
      </c>
      <c r="AE20" s="37" t="s">
        <v>66</v>
      </c>
      <c r="AF20" s="53" t="s">
        <v>69</v>
      </c>
      <c r="AG20" s="54"/>
      <c r="AU20" s="37" t="s">
        <v>98</v>
      </c>
      <c r="AV20" s="37" t="s">
        <v>66</v>
      </c>
      <c r="AW20" s="53" t="s">
        <v>69</v>
      </c>
      <c r="AX20" s="54"/>
      <c r="BP20" s="9"/>
      <c r="BQ20" s="4"/>
      <c r="BR20" s="4"/>
      <c r="BS20" s="4"/>
      <c r="BT20" s="4"/>
      <c r="BU20" s="4"/>
      <c r="BV20" s="9"/>
      <c r="CC20" s="4"/>
      <c r="CD20" s="4"/>
      <c r="CW20" s="39" t="s">
        <v>77</v>
      </c>
      <c r="CX20" s="40">
        <v>0.01</v>
      </c>
      <c r="CY20" s="40" t="s">
        <v>74</v>
      </c>
      <c r="CZ20" s="40"/>
    </row>
    <row r="21" spans="1:101" ht="14.25" thickBot="1">
      <c r="A21" s="20" t="s">
        <v>124</v>
      </c>
      <c r="B21" s="20" t="s">
        <v>133</v>
      </c>
      <c r="C21" s="20" t="s">
        <v>125</v>
      </c>
      <c r="J21" t="s">
        <v>8</v>
      </c>
      <c r="T21" t="s">
        <v>8</v>
      </c>
      <c r="AD21" s="35" t="s">
        <v>105</v>
      </c>
      <c r="AF21" t="s">
        <v>109</v>
      </c>
      <c r="AK21" t="s">
        <v>8</v>
      </c>
      <c r="AU21" s="35" t="s">
        <v>105</v>
      </c>
      <c r="AW21" t="s">
        <v>109</v>
      </c>
      <c r="BP21" s="9"/>
      <c r="BQ21" s="4"/>
      <c r="BR21" s="4"/>
      <c r="BS21" s="4"/>
      <c r="BT21" s="4"/>
      <c r="BU21" s="4"/>
      <c r="BV21" s="9"/>
      <c r="CC21" s="4"/>
      <c r="CD21" s="4"/>
      <c r="CP21" s="56" t="s">
        <v>55</v>
      </c>
      <c r="CQ21" s="56"/>
      <c r="CR21" s="56"/>
      <c r="CS21" s="56"/>
      <c r="CT21" s="56"/>
      <c r="CU21" s="56"/>
      <c r="CW21" s="41" t="s">
        <v>79</v>
      </c>
    </row>
    <row r="22" spans="1:99" ht="13.5">
      <c r="A22">
        <v>2</v>
      </c>
      <c r="B22">
        <v>2</v>
      </c>
      <c r="C22">
        <v>5</v>
      </c>
      <c r="J22" s="6"/>
      <c r="K22" s="6" t="s">
        <v>13</v>
      </c>
      <c r="L22" s="6" t="s">
        <v>14</v>
      </c>
      <c r="M22" s="6" t="s">
        <v>15</v>
      </c>
      <c r="N22" s="6" t="s">
        <v>16</v>
      </c>
      <c r="O22" s="6" t="s">
        <v>17</v>
      </c>
      <c r="T22" s="6"/>
      <c r="U22" s="6" t="s">
        <v>13</v>
      </c>
      <c r="V22" s="6" t="s">
        <v>14</v>
      </c>
      <c r="W22" s="6" t="s">
        <v>15</v>
      </c>
      <c r="X22" s="6" t="s">
        <v>16</v>
      </c>
      <c r="Y22" s="6" t="s">
        <v>17</v>
      </c>
      <c r="AD22" s="35" t="s">
        <v>108</v>
      </c>
      <c r="AE22">
        <v>0.1</v>
      </c>
      <c r="AF22" t="s">
        <v>151</v>
      </c>
      <c r="AK22" s="6"/>
      <c r="AL22" s="6" t="s">
        <v>13</v>
      </c>
      <c r="AM22" s="6" t="s">
        <v>14</v>
      </c>
      <c r="AN22" s="6" t="s">
        <v>15</v>
      </c>
      <c r="AO22" s="6" t="s">
        <v>16</v>
      </c>
      <c r="AP22" s="6" t="s">
        <v>17</v>
      </c>
      <c r="AU22" s="35" t="s">
        <v>108</v>
      </c>
      <c r="AV22">
        <v>0.1</v>
      </c>
      <c r="AW22" s="9" t="s">
        <v>152</v>
      </c>
      <c r="BK22" s="56" t="s">
        <v>45</v>
      </c>
      <c r="BL22" s="56"/>
      <c r="BM22" s="56"/>
      <c r="BN22" s="56"/>
      <c r="BO22" s="56"/>
      <c r="BP22" s="56"/>
      <c r="BQ22" s="4"/>
      <c r="BR22" s="4"/>
      <c r="BS22" s="4"/>
      <c r="BT22" s="4"/>
      <c r="BU22" s="4"/>
      <c r="BW22" s="56" t="s">
        <v>46</v>
      </c>
      <c r="BX22" s="56"/>
      <c r="BY22" s="56"/>
      <c r="BZ22" s="56"/>
      <c r="CA22" s="56"/>
      <c r="CB22" s="56"/>
      <c r="CC22" s="9"/>
      <c r="CD22" s="9"/>
      <c r="CP22" s="56"/>
      <c r="CQ22" s="56"/>
      <c r="CR22" s="56"/>
      <c r="CS22" s="56"/>
      <c r="CT22" s="56"/>
      <c r="CU22" s="56"/>
    </row>
    <row r="23" spans="1:82" ht="13.5">
      <c r="A23">
        <v>4</v>
      </c>
      <c r="B23">
        <v>3</v>
      </c>
      <c r="C23">
        <v>3</v>
      </c>
      <c r="J23" s="4" t="s">
        <v>9</v>
      </c>
      <c r="K23" s="4">
        <v>1</v>
      </c>
      <c r="L23" s="4">
        <v>128.82137834036567</v>
      </c>
      <c r="M23" s="4">
        <v>128.82137834036567</v>
      </c>
      <c r="N23" s="4">
        <v>31.382476749877632</v>
      </c>
      <c r="O23" s="4">
        <v>0.0008142396460829607</v>
      </c>
      <c r="T23" s="4" t="s">
        <v>9</v>
      </c>
      <c r="U23" s="4">
        <v>2</v>
      </c>
      <c r="V23" s="4">
        <v>151.86051723365154</v>
      </c>
      <c r="W23" s="4">
        <v>75.93025861682577</v>
      </c>
      <c r="X23" s="4">
        <v>79.99622231666427</v>
      </c>
      <c r="Y23" s="4">
        <v>4.7226829205397554E-05</v>
      </c>
      <c r="AD23" s="35" t="s">
        <v>110</v>
      </c>
      <c r="AE23">
        <v>0.05</v>
      </c>
      <c r="AF23" t="s">
        <v>151</v>
      </c>
      <c r="AK23" s="4" t="s">
        <v>9</v>
      </c>
      <c r="AL23" s="4">
        <v>2</v>
      </c>
      <c r="AM23" s="4">
        <v>139.32062510733297</v>
      </c>
      <c r="AN23" s="4">
        <v>69.66031255366649</v>
      </c>
      <c r="AO23" s="4">
        <v>22.920947053172856</v>
      </c>
      <c r="AP23" s="4">
        <v>0.0015502836588802114</v>
      </c>
      <c r="AU23" s="35" t="s">
        <v>110</v>
      </c>
      <c r="AV23">
        <v>0.05</v>
      </c>
      <c r="AW23" s="9" t="s">
        <v>152</v>
      </c>
      <c r="BK23" s="56"/>
      <c r="BL23" s="56"/>
      <c r="BM23" s="56"/>
      <c r="BN23" s="56"/>
      <c r="BO23" s="56"/>
      <c r="BP23" s="56"/>
      <c r="BQ23" s="9"/>
      <c r="BR23" s="9"/>
      <c r="BS23" s="9"/>
      <c r="BT23" s="9"/>
      <c r="BU23" s="9"/>
      <c r="BW23" s="56"/>
      <c r="BX23" s="56"/>
      <c r="BY23" s="56"/>
      <c r="BZ23" s="56"/>
      <c r="CA23" s="56"/>
      <c r="CB23" s="56"/>
      <c r="CC23" s="9"/>
      <c r="CD23" s="9"/>
    </row>
    <row r="24" spans="1:105" ht="13.5">
      <c r="A24">
        <v>6</v>
      </c>
      <c r="B24">
        <v>4</v>
      </c>
      <c r="C24">
        <v>4</v>
      </c>
      <c r="J24" s="4" t="s">
        <v>10</v>
      </c>
      <c r="K24" s="4">
        <v>7</v>
      </c>
      <c r="L24" s="48">
        <v>28.73417721518987</v>
      </c>
      <c r="M24" s="4">
        <v>4.104882459312838</v>
      </c>
      <c r="N24" s="4"/>
      <c r="O24" s="4"/>
      <c r="T24" s="4" t="s">
        <v>10</v>
      </c>
      <c r="U24" s="4">
        <v>6</v>
      </c>
      <c r="V24" s="18">
        <v>5.695038321903994</v>
      </c>
      <c r="W24" s="4">
        <v>0.9491730536506657</v>
      </c>
      <c r="X24" s="4"/>
      <c r="Y24" s="4"/>
      <c r="AD24" s="39" t="s">
        <v>111</v>
      </c>
      <c r="AE24" s="40">
        <v>0.01</v>
      </c>
      <c r="AF24" s="40" t="s">
        <v>151</v>
      </c>
      <c r="AG24" s="40"/>
      <c r="AK24" s="4" t="s">
        <v>10</v>
      </c>
      <c r="AL24" s="4">
        <v>6</v>
      </c>
      <c r="AM24" s="22">
        <v>18.234930448222563</v>
      </c>
      <c r="AN24" s="4">
        <v>3.0391550747037606</v>
      </c>
      <c r="AO24" s="4"/>
      <c r="AP24" s="4"/>
      <c r="AU24" s="39" t="s">
        <v>111</v>
      </c>
      <c r="AV24" s="40">
        <v>0.01</v>
      </c>
      <c r="AW24" s="40" t="s">
        <v>152</v>
      </c>
      <c r="AX24" s="40"/>
      <c r="BQ24" s="9"/>
      <c r="BR24" s="9"/>
      <c r="BS24" s="9"/>
      <c r="BT24" s="9"/>
      <c r="BU24" s="9"/>
      <c r="CW24" s="55" t="s">
        <v>161</v>
      </c>
      <c r="CX24" s="55"/>
      <c r="CY24" s="55"/>
      <c r="CZ24" s="55"/>
      <c r="DA24" s="55"/>
    </row>
    <row r="25" spans="1:105" ht="14.25" thickBot="1">
      <c r="A25">
        <v>7</v>
      </c>
      <c r="B25">
        <v>2</v>
      </c>
      <c r="C25">
        <v>7</v>
      </c>
      <c r="J25" s="5" t="s">
        <v>11</v>
      </c>
      <c r="K25" s="5">
        <v>8</v>
      </c>
      <c r="L25" s="5">
        <v>157.55555555555554</v>
      </c>
      <c r="M25" s="5"/>
      <c r="N25" s="5"/>
      <c r="O25" s="5"/>
      <c r="T25" s="5" t="s">
        <v>11</v>
      </c>
      <c r="U25" s="5">
        <v>8</v>
      </c>
      <c r="V25" s="5">
        <v>157.55555555555554</v>
      </c>
      <c r="W25" s="5"/>
      <c r="X25" s="5"/>
      <c r="Y25" s="5"/>
      <c r="AK25" s="5" t="s">
        <v>11</v>
      </c>
      <c r="AL25" s="5">
        <v>8</v>
      </c>
      <c r="AM25" s="5">
        <v>157.55555555555554</v>
      </c>
      <c r="AN25" s="5"/>
      <c r="AO25" s="5"/>
      <c r="AP25" s="5"/>
      <c r="BK25" t="s">
        <v>1</v>
      </c>
      <c r="BT25" s="9"/>
      <c r="BU25" s="9"/>
      <c r="BW25" t="s">
        <v>1</v>
      </c>
      <c r="CP25" t="s">
        <v>1</v>
      </c>
      <c r="CW25" s="55"/>
      <c r="CX25" s="55"/>
      <c r="CY25" s="55"/>
      <c r="CZ25" s="55"/>
      <c r="DA25" s="55"/>
    </row>
    <row r="26" spans="1:47" ht="14.25" thickBot="1">
      <c r="A26">
        <v>9</v>
      </c>
      <c r="B26">
        <v>6</v>
      </c>
      <c r="C26">
        <v>9</v>
      </c>
      <c r="AD26" t="s">
        <v>112</v>
      </c>
      <c r="AU26" t="s">
        <v>112</v>
      </c>
    </row>
    <row r="27" spans="1:95" ht="14.25" thickTop="1">
      <c r="A27">
        <v>10</v>
      </c>
      <c r="B27">
        <v>7</v>
      </c>
      <c r="C27">
        <v>11</v>
      </c>
      <c r="J27" s="6"/>
      <c r="K27" s="6" t="s">
        <v>18</v>
      </c>
      <c r="L27" s="6" t="s">
        <v>6</v>
      </c>
      <c r="M27" s="6" t="s">
        <v>19</v>
      </c>
      <c r="N27" s="6" t="s">
        <v>20</v>
      </c>
      <c r="O27" s="6" t="s">
        <v>21</v>
      </c>
      <c r="P27" s="6" t="s">
        <v>22</v>
      </c>
      <c r="Q27" s="6" t="s">
        <v>23</v>
      </c>
      <c r="R27" s="6" t="s">
        <v>24</v>
      </c>
      <c r="T27" s="6"/>
      <c r="U27" s="6" t="s">
        <v>18</v>
      </c>
      <c r="V27" s="6" t="s">
        <v>6</v>
      </c>
      <c r="W27" s="6" t="s">
        <v>19</v>
      </c>
      <c r="X27" s="6" t="s">
        <v>20</v>
      </c>
      <c r="Y27" s="6" t="s">
        <v>21</v>
      </c>
      <c r="Z27" s="6" t="s">
        <v>22</v>
      </c>
      <c r="AA27" s="6" t="s">
        <v>23</v>
      </c>
      <c r="AB27" s="6" t="s">
        <v>24</v>
      </c>
      <c r="AD27" s="37" t="s">
        <v>98</v>
      </c>
      <c r="AE27" s="37" t="s">
        <v>66</v>
      </c>
      <c r="AF27" s="53" t="s">
        <v>69</v>
      </c>
      <c r="AG27" s="54"/>
      <c r="AK27" s="6"/>
      <c r="AL27" s="6" t="s">
        <v>18</v>
      </c>
      <c r="AM27" s="6" t="s">
        <v>6</v>
      </c>
      <c r="AN27" s="6" t="s">
        <v>19</v>
      </c>
      <c r="AO27" s="6" t="s">
        <v>20</v>
      </c>
      <c r="AP27" s="6" t="s">
        <v>21</v>
      </c>
      <c r="AQ27" s="6" t="s">
        <v>22</v>
      </c>
      <c r="AR27" s="6" t="s">
        <v>23</v>
      </c>
      <c r="AS27" s="6" t="s">
        <v>24</v>
      </c>
      <c r="AU27" s="37" t="s">
        <v>98</v>
      </c>
      <c r="AV27" s="37" t="s">
        <v>66</v>
      </c>
      <c r="AW27" s="53" t="s">
        <v>69</v>
      </c>
      <c r="AX27" s="54"/>
      <c r="BK27" s="7" t="s">
        <v>2</v>
      </c>
      <c r="BL27" s="7"/>
      <c r="BW27" s="7" t="s">
        <v>2</v>
      </c>
      <c r="BX27" s="7"/>
      <c r="CP27" s="7" t="s">
        <v>2</v>
      </c>
      <c r="CQ27" s="7"/>
    </row>
    <row r="28" spans="1:95" ht="13.5">
      <c r="A28">
        <v>12</v>
      </c>
      <c r="B28">
        <v>9</v>
      </c>
      <c r="C28">
        <v>13</v>
      </c>
      <c r="J28" s="4" t="s">
        <v>12</v>
      </c>
      <c r="K28" s="4">
        <v>1.2531645569620309</v>
      </c>
      <c r="L28" s="4">
        <v>1.5034238855010398</v>
      </c>
      <c r="M28" s="4">
        <v>0.8335404066993348</v>
      </c>
      <c r="N28" s="4">
        <v>0.43205903166521853</v>
      </c>
      <c r="O28" s="4">
        <v>-2.301865479907252</v>
      </c>
      <c r="P28" s="4">
        <v>4.808194593831313</v>
      </c>
      <c r="Q28" s="4">
        <v>-2.301865479907252</v>
      </c>
      <c r="R28" s="4">
        <v>4.808194593831313</v>
      </c>
      <c r="T28" s="4" t="s">
        <v>12</v>
      </c>
      <c r="U28" s="4">
        <v>0.8926986688180725</v>
      </c>
      <c r="V28" s="4">
        <v>0.726635430185089</v>
      </c>
      <c r="W28" s="4">
        <v>1.228537216511289</v>
      </c>
      <c r="X28" s="4">
        <v>0.26524320459018624</v>
      </c>
      <c r="Y28" s="4">
        <v>-0.8853154770428211</v>
      </c>
      <c r="Z28" s="4">
        <v>2.670712814678966</v>
      </c>
      <c r="AA28" s="4">
        <v>-0.8853154770428211</v>
      </c>
      <c r="AB28" s="4">
        <v>2.670712814678966</v>
      </c>
      <c r="AD28" s="35" t="s">
        <v>113</v>
      </c>
      <c r="AF28" t="s">
        <v>109</v>
      </c>
      <c r="AK28" s="4" t="s">
        <v>12</v>
      </c>
      <c r="AL28" s="4">
        <v>-0.009582689335393918</v>
      </c>
      <c r="AM28" s="4">
        <v>1.4611701417826128</v>
      </c>
      <c r="AN28" s="4">
        <v>-0.006558229641691921</v>
      </c>
      <c r="AO28" s="4">
        <v>0.9949799431593002</v>
      </c>
      <c r="AP28" s="4">
        <v>-3.5849398404961814</v>
      </c>
      <c r="AQ28" s="4">
        <v>3.5657744618253933</v>
      </c>
      <c r="AR28" s="4">
        <v>-3.5849398404961814</v>
      </c>
      <c r="AS28" s="4">
        <v>3.5657744618253933</v>
      </c>
      <c r="AU28" s="35" t="s">
        <v>113</v>
      </c>
      <c r="AW28" t="s">
        <v>109</v>
      </c>
      <c r="BK28" s="4" t="s">
        <v>3</v>
      </c>
      <c r="BL28" s="4">
        <v>0.9817605494815116</v>
      </c>
      <c r="BW28" s="4" t="s">
        <v>3</v>
      </c>
      <c r="BX28" s="4">
        <v>0.9403528529160231</v>
      </c>
      <c r="CP28" s="4" t="s">
        <v>3</v>
      </c>
      <c r="CQ28" s="4">
        <v>1</v>
      </c>
    </row>
    <row r="29" spans="1:95" ht="14.25" thickBot="1">
      <c r="A29">
        <v>14</v>
      </c>
      <c r="B29">
        <v>7</v>
      </c>
      <c r="C29">
        <v>12</v>
      </c>
      <c r="J29" s="5" t="s">
        <v>81</v>
      </c>
      <c r="K29" s="5">
        <v>1.3544303797468347</v>
      </c>
      <c r="L29" s="5">
        <v>0.24177593892303098</v>
      </c>
      <c r="M29" s="5">
        <v>5.602006493202021</v>
      </c>
      <c r="N29" s="5">
        <v>0.0008142396460829618</v>
      </c>
      <c r="O29" s="5">
        <v>0.7827215401089708</v>
      </c>
      <c r="P29" s="5">
        <v>1.9261392193846985</v>
      </c>
      <c r="Q29" s="5">
        <v>0.7827215401089708</v>
      </c>
      <c r="R29" s="5">
        <v>1.9261392193846985</v>
      </c>
      <c r="T29" s="4" t="s">
        <v>81</v>
      </c>
      <c r="U29" s="4">
        <v>0.062121823315853475</v>
      </c>
      <c r="V29" s="4">
        <v>0.28691527277837026</v>
      </c>
      <c r="W29" s="4">
        <v>0.21651626528727844</v>
      </c>
      <c r="X29" s="4">
        <v>0.8357592359504784</v>
      </c>
      <c r="Y29" s="4">
        <v>-0.6399350713411223</v>
      </c>
      <c r="Z29" s="4">
        <v>0.7641787179728292</v>
      </c>
      <c r="AA29" s="4">
        <v>-0.6399350713411223</v>
      </c>
      <c r="AB29" s="4">
        <v>0.7641787179728292</v>
      </c>
      <c r="AD29" s="35" t="s">
        <v>114</v>
      </c>
      <c r="AE29">
        <v>0.1</v>
      </c>
      <c r="AF29" t="s">
        <v>151</v>
      </c>
      <c r="AK29" s="4" t="s">
        <v>81</v>
      </c>
      <c r="AL29" s="4">
        <v>0.5953632148377096</v>
      </c>
      <c r="AM29" s="4">
        <v>0.45832673115319245</v>
      </c>
      <c r="AN29" s="4">
        <v>1.2989929985967013</v>
      </c>
      <c r="AO29" s="4">
        <v>0.24162876957575286</v>
      </c>
      <c r="AP29" s="4">
        <v>-0.526122715471227</v>
      </c>
      <c r="AQ29" s="4">
        <v>1.716849145146646</v>
      </c>
      <c r="AR29" s="4">
        <v>-0.526122715471227</v>
      </c>
      <c r="AS29" s="4">
        <v>1.716849145146646</v>
      </c>
      <c r="AU29" s="35" t="s">
        <v>114</v>
      </c>
      <c r="AV29">
        <v>0.1</v>
      </c>
      <c r="AW29" s="9" t="s">
        <v>152</v>
      </c>
      <c r="BK29" s="4" t="s">
        <v>4</v>
      </c>
      <c r="BL29" s="4">
        <v>0.9638537765182397</v>
      </c>
      <c r="BW29" s="4" t="s">
        <v>4</v>
      </c>
      <c r="BX29" s="4">
        <v>0.8842634879873038</v>
      </c>
      <c r="CP29" s="4" t="s">
        <v>4</v>
      </c>
      <c r="CQ29" s="4">
        <v>1</v>
      </c>
    </row>
    <row r="30" spans="1:95" ht="14.25" thickBot="1">
      <c r="A30">
        <v>15</v>
      </c>
      <c r="B30">
        <v>10</v>
      </c>
      <c r="C30">
        <v>13</v>
      </c>
      <c r="T30" s="5" t="s">
        <v>28</v>
      </c>
      <c r="U30" s="5">
        <v>1.2117789431222263</v>
      </c>
      <c r="V30" s="5">
        <v>0.2459591481777608</v>
      </c>
      <c r="W30" s="5">
        <v>4.926748820281503</v>
      </c>
      <c r="X30" s="5">
        <v>0.0026388255924072058</v>
      </c>
      <c r="Y30" s="5">
        <v>0.6099381484164683</v>
      </c>
      <c r="Z30" s="5">
        <v>1.8136197378279844</v>
      </c>
      <c r="AA30" s="5">
        <v>0.6099381484164683</v>
      </c>
      <c r="AB30" s="5">
        <v>1.8136197378279844</v>
      </c>
      <c r="AD30" s="35" t="s">
        <v>115</v>
      </c>
      <c r="AE30">
        <v>0.05</v>
      </c>
      <c r="AF30" t="s">
        <v>151</v>
      </c>
      <c r="AK30" s="5" t="s">
        <v>30</v>
      </c>
      <c r="AL30" s="5">
        <v>0.6404945904173126</v>
      </c>
      <c r="AM30" s="5">
        <v>0.3445980573899033</v>
      </c>
      <c r="AN30" s="5">
        <v>1.8586715063591042</v>
      </c>
      <c r="AO30" s="5">
        <v>0.11243061223826732</v>
      </c>
      <c r="AP30" s="5">
        <v>-0.2027070967332365</v>
      </c>
      <c r="AQ30" s="5">
        <v>1.4836962775678617</v>
      </c>
      <c r="AR30" s="5">
        <v>-0.2027070967332365</v>
      </c>
      <c r="AS30" s="5">
        <v>1.4836962775678617</v>
      </c>
      <c r="AU30" s="35" t="s">
        <v>115</v>
      </c>
      <c r="AV30">
        <v>0.05</v>
      </c>
      <c r="AW30" s="9" t="s">
        <v>152</v>
      </c>
      <c r="BK30" s="4" t="s">
        <v>5</v>
      </c>
      <c r="BL30" s="4">
        <v>0.9518050353576529</v>
      </c>
      <c r="BW30" s="4" t="s">
        <v>5</v>
      </c>
      <c r="BX30" s="4">
        <v>0.8456846506497384</v>
      </c>
      <c r="CP30" s="4" t="s">
        <v>5</v>
      </c>
      <c r="CQ30" s="4">
        <v>0.875</v>
      </c>
    </row>
    <row r="31" spans="30:95" ht="13.5">
      <c r="AD31" s="39" t="s">
        <v>116</v>
      </c>
      <c r="AE31" s="40">
        <v>0.01</v>
      </c>
      <c r="AF31" s="40" t="s">
        <v>151</v>
      </c>
      <c r="AG31" s="40"/>
      <c r="AU31" s="39" t="s">
        <v>116</v>
      </c>
      <c r="AV31" s="40">
        <v>0.01</v>
      </c>
      <c r="AW31" s="40" t="s">
        <v>152</v>
      </c>
      <c r="AX31" s="40"/>
      <c r="BK31" s="4" t="s">
        <v>6</v>
      </c>
      <c r="BL31" s="4">
        <v>0.974255127597831</v>
      </c>
      <c r="BW31" s="4" t="s">
        <v>6</v>
      </c>
      <c r="BX31" s="4">
        <v>1.743317261631904</v>
      </c>
      <c r="CP31" s="4" t="s">
        <v>6</v>
      </c>
      <c r="CQ31" s="4">
        <v>0.8221983690963336</v>
      </c>
    </row>
    <row r="32" spans="63:95" ht="14.25" thickBot="1">
      <c r="BK32" s="5" t="s">
        <v>7</v>
      </c>
      <c r="BL32" s="5">
        <v>9</v>
      </c>
      <c r="BW32" s="5" t="s">
        <v>7</v>
      </c>
      <c r="BX32" s="5">
        <v>9</v>
      </c>
      <c r="CP32" s="5" t="s">
        <v>7</v>
      </c>
      <c r="CQ32" s="5">
        <v>9</v>
      </c>
    </row>
    <row r="33" spans="30:51" ht="13.5" customHeight="1">
      <c r="AD33" s="58" t="s">
        <v>172</v>
      </c>
      <c r="AE33" s="58"/>
      <c r="AF33" s="58"/>
      <c r="AG33" s="58"/>
      <c r="AH33" s="58"/>
      <c r="AU33" s="58" t="s">
        <v>173</v>
      </c>
      <c r="AV33" s="58"/>
      <c r="AW33" s="58"/>
      <c r="AX33" s="58"/>
      <c r="AY33" s="58"/>
    </row>
    <row r="34" spans="30:94" ht="14.25" thickBot="1">
      <c r="AD34" s="58"/>
      <c r="AE34" s="58"/>
      <c r="AF34" s="58"/>
      <c r="AG34" s="58"/>
      <c r="AH34" s="58"/>
      <c r="AU34" s="58"/>
      <c r="AV34" s="58"/>
      <c r="AW34" s="58"/>
      <c r="AX34" s="58"/>
      <c r="AY34" s="58"/>
      <c r="BK34" t="s">
        <v>8</v>
      </c>
      <c r="BW34" t="s">
        <v>8</v>
      </c>
      <c r="CP34" t="s">
        <v>8</v>
      </c>
    </row>
    <row r="35" spans="63:99" ht="13.5">
      <c r="BK35" s="6"/>
      <c r="BL35" s="6" t="s">
        <v>13</v>
      </c>
      <c r="BM35" s="6" t="s">
        <v>14</v>
      </c>
      <c r="BN35" s="6" t="s">
        <v>15</v>
      </c>
      <c r="BO35" s="6" t="s">
        <v>16</v>
      </c>
      <c r="BP35" s="6" t="s">
        <v>17</v>
      </c>
      <c r="BW35" s="6"/>
      <c r="BX35" s="6" t="s">
        <v>13</v>
      </c>
      <c r="BY35" s="6" t="s">
        <v>14</v>
      </c>
      <c r="BZ35" s="6" t="s">
        <v>15</v>
      </c>
      <c r="CA35" s="6" t="s">
        <v>16</v>
      </c>
      <c r="CB35" s="6" t="s">
        <v>17</v>
      </c>
      <c r="CP35" s="6"/>
      <c r="CQ35" s="6" t="s">
        <v>13</v>
      </c>
      <c r="CR35" s="6" t="s">
        <v>14</v>
      </c>
      <c r="CS35" s="6" t="s">
        <v>15</v>
      </c>
      <c r="CT35" s="6" t="s">
        <v>16</v>
      </c>
      <c r="CU35" s="6" t="s">
        <v>17</v>
      </c>
    </row>
    <row r="36" spans="63:99" ht="13.5">
      <c r="BK36" s="4" t="s">
        <v>9</v>
      </c>
      <c r="BL36" s="4">
        <v>2</v>
      </c>
      <c r="BM36" s="4">
        <v>151.86051723365154</v>
      </c>
      <c r="BN36" s="4">
        <v>75.93025861682577</v>
      </c>
      <c r="BO36" s="4">
        <v>79.99622231666427</v>
      </c>
      <c r="BP36" s="4">
        <v>4.7226829205397554E-05</v>
      </c>
      <c r="BW36" s="4" t="s">
        <v>9</v>
      </c>
      <c r="BX36" s="4">
        <v>2</v>
      </c>
      <c r="BY36" s="4">
        <v>139.32062510733297</v>
      </c>
      <c r="BZ36" s="4">
        <v>69.66031255366649</v>
      </c>
      <c r="CA36" s="4">
        <v>22.920947053172856</v>
      </c>
      <c r="CB36" s="4">
        <v>0.0015502836588802114</v>
      </c>
      <c r="CP36" s="4" t="s">
        <v>9</v>
      </c>
      <c r="CQ36" s="4">
        <v>1</v>
      </c>
      <c r="CR36" s="4">
        <v>-5.4080812651573655</v>
      </c>
      <c r="CS36" s="4">
        <v>-5.4080812651573655</v>
      </c>
      <c r="CT36" s="4">
        <v>-8</v>
      </c>
      <c r="CU36" s="4" t="e">
        <v>#NUM!</v>
      </c>
    </row>
    <row r="37" spans="63:99" ht="13.5">
      <c r="BK37" s="4" t="s">
        <v>10</v>
      </c>
      <c r="BL37" s="4">
        <v>6</v>
      </c>
      <c r="BM37" s="4">
        <v>5.695038321903994</v>
      </c>
      <c r="BN37" s="4">
        <v>0.9491730536506657</v>
      </c>
      <c r="BO37" s="4"/>
      <c r="BP37" s="4"/>
      <c r="BW37" s="4" t="s">
        <v>10</v>
      </c>
      <c r="BX37" s="4">
        <v>6</v>
      </c>
      <c r="BY37" s="4">
        <v>18.234930448222563</v>
      </c>
      <c r="BZ37" s="4">
        <v>3.0391550747037606</v>
      </c>
      <c r="CA37" s="4"/>
      <c r="CB37" s="4"/>
      <c r="CP37" s="4" t="s">
        <v>10</v>
      </c>
      <c r="CQ37" s="4">
        <v>8</v>
      </c>
      <c r="CR37" s="4">
        <v>5.4080812651573655</v>
      </c>
      <c r="CS37" s="4">
        <v>0.6760101581446707</v>
      </c>
      <c r="CT37" s="4"/>
      <c r="CU37" s="4"/>
    </row>
    <row r="38" spans="63:99" ht="14.25" thickBot="1">
      <c r="BK38" s="5" t="s">
        <v>11</v>
      </c>
      <c r="BL38" s="5">
        <v>8</v>
      </c>
      <c r="BM38" s="5">
        <v>157.55555555555554</v>
      </c>
      <c r="BN38" s="5"/>
      <c r="BO38" s="5"/>
      <c r="BP38" s="5"/>
      <c r="BW38" s="5" t="s">
        <v>11</v>
      </c>
      <c r="BX38" s="5">
        <v>8</v>
      </c>
      <c r="BY38" s="5">
        <v>157.55555555555554</v>
      </c>
      <c r="BZ38" s="5"/>
      <c r="CA38" s="5"/>
      <c r="CB38" s="5"/>
      <c r="CP38" s="5" t="s">
        <v>11</v>
      </c>
      <c r="CQ38" s="5">
        <v>9</v>
      </c>
      <c r="CR38" s="5">
        <v>0</v>
      </c>
      <c r="CS38" s="5"/>
      <c r="CT38" s="5"/>
      <c r="CU38" s="5"/>
    </row>
    <row r="39" ht="14.25" thickBot="1"/>
    <row r="40" spans="63:102" ht="13.5">
      <c r="BK40" s="6"/>
      <c r="BL40" s="6" t="s">
        <v>18</v>
      </c>
      <c r="BM40" s="6" t="s">
        <v>6</v>
      </c>
      <c r="BN40" s="6" t="s">
        <v>19</v>
      </c>
      <c r="BO40" s="6" t="s">
        <v>20</v>
      </c>
      <c r="BP40" s="6" t="s">
        <v>21</v>
      </c>
      <c r="BQ40" s="6" t="s">
        <v>22</v>
      </c>
      <c r="BR40" s="6" t="s">
        <v>23</v>
      </c>
      <c r="BS40" s="6" t="s">
        <v>24</v>
      </c>
      <c r="BW40" s="6"/>
      <c r="BX40" s="6" t="s">
        <v>18</v>
      </c>
      <c r="BY40" s="6" t="s">
        <v>6</v>
      </c>
      <c r="BZ40" s="6" t="s">
        <v>19</v>
      </c>
      <c r="CA40" s="6" t="s">
        <v>20</v>
      </c>
      <c r="CB40" s="6" t="s">
        <v>21</v>
      </c>
      <c r="CC40" s="6" t="s">
        <v>22</v>
      </c>
      <c r="CD40" s="6" t="s">
        <v>23</v>
      </c>
      <c r="CE40" s="6" t="s">
        <v>24</v>
      </c>
      <c r="CP40" s="6"/>
      <c r="CQ40" s="6" t="s">
        <v>18</v>
      </c>
      <c r="CR40" s="6" t="s">
        <v>6</v>
      </c>
      <c r="CS40" s="6" t="s">
        <v>19</v>
      </c>
      <c r="CT40" s="6" t="s">
        <v>20</v>
      </c>
      <c r="CU40" s="6" t="s">
        <v>21</v>
      </c>
      <c r="CV40" s="6" t="s">
        <v>22</v>
      </c>
      <c r="CW40" s="6" t="s">
        <v>23</v>
      </c>
      <c r="CX40" s="6" t="s">
        <v>24</v>
      </c>
    </row>
    <row r="41" spans="63:102" ht="13.5">
      <c r="BK41" s="4" t="s">
        <v>12</v>
      </c>
      <c r="BL41" s="4">
        <v>0.8926986688180725</v>
      </c>
      <c r="BM41" s="4">
        <v>0.726635430185089</v>
      </c>
      <c r="BN41" s="4">
        <v>1.228537216511289</v>
      </c>
      <c r="BO41" s="4">
        <v>0.26524320459018624</v>
      </c>
      <c r="BP41" s="4">
        <v>-0.8853154770428211</v>
      </c>
      <c r="BQ41" s="4">
        <v>2.670712814678966</v>
      </c>
      <c r="BR41" s="4">
        <v>-0.8853154770428211</v>
      </c>
      <c r="BS41" s="4">
        <v>2.670712814678966</v>
      </c>
      <c r="BW41" s="4" t="s">
        <v>12</v>
      </c>
      <c r="BX41" s="4">
        <v>-0.009582689335393918</v>
      </c>
      <c r="BY41" s="4">
        <v>1.4611701417826128</v>
      </c>
      <c r="BZ41" s="4">
        <v>-0.006558229641691921</v>
      </c>
      <c r="CA41" s="4">
        <v>0.9949799431593002</v>
      </c>
      <c r="CB41" s="4">
        <v>-3.5849398404961814</v>
      </c>
      <c r="CC41" s="4">
        <v>3.5657744618253933</v>
      </c>
      <c r="CD41" s="4">
        <v>-3.5849398404961814</v>
      </c>
      <c r="CE41" s="4">
        <v>3.5657744618253933</v>
      </c>
      <c r="CP41" s="31" t="s">
        <v>12</v>
      </c>
      <c r="CQ41" s="31">
        <v>0</v>
      </c>
      <c r="CR41" s="31" t="e">
        <v>#N/A</v>
      </c>
      <c r="CS41" s="31" t="e">
        <v>#N/A</v>
      </c>
      <c r="CT41" s="31" t="e">
        <v>#N/A</v>
      </c>
      <c r="CU41" s="31" t="e">
        <v>#N/A</v>
      </c>
      <c r="CV41" s="31" t="e">
        <v>#N/A</v>
      </c>
      <c r="CW41" s="31" t="e">
        <v>#N/A</v>
      </c>
      <c r="CX41" s="31" t="e">
        <v>#N/A</v>
      </c>
    </row>
    <row r="42" spans="63:102" ht="14.25" thickBot="1">
      <c r="BK42" s="4" t="s">
        <v>81</v>
      </c>
      <c r="BL42" s="4">
        <v>0.062121823315853475</v>
      </c>
      <c r="BM42" s="4">
        <v>0.28691527277837026</v>
      </c>
      <c r="BN42" s="4">
        <v>0.21651626528727844</v>
      </c>
      <c r="BO42" s="4">
        <v>0.8357592359504784</v>
      </c>
      <c r="BP42" s="4">
        <v>-0.6399350713411223</v>
      </c>
      <c r="BQ42" s="4">
        <v>0.7641787179728292</v>
      </c>
      <c r="BR42" s="4">
        <v>-0.6399350713411223</v>
      </c>
      <c r="BS42" s="4">
        <v>0.7641787179728292</v>
      </c>
      <c r="BW42" s="4" t="s">
        <v>81</v>
      </c>
      <c r="BX42" s="4">
        <v>0.5953632148377096</v>
      </c>
      <c r="BY42" s="4">
        <v>0.45832673115319245</v>
      </c>
      <c r="BZ42" s="4">
        <v>1.2989929985967013</v>
      </c>
      <c r="CA42" s="4">
        <v>0.24162876957575286</v>
      </c>
      <c r="CB42" s="4">
        <v>-0.526122715471227</v>
      </c>
      <c r="CC42" s="4">
        <v>1.716849145146646</v>
      </c>
      <c r="CD42" s="4">
        <v>-0.526122715471227</v>
      </c>
      <c r="CE42" s="4">
        <v>1.716849145146646</v>
      </c>
      <c r="CP42" s="5" t="s">
        <v>50</v>
      </c>
      <c r="CQ42" s="5">
        <v>0.685893443870274</v>
      </c>
      <c r="CR42" s="5">
        <v>0.29755689035664706</v>
      </c>
      <c r="CS42" s="32">
        <v>2.305083384384656</v>
      </c>
      <c r="CT42" s="5">
        <v>0.05007191771790887</v>
      </c>
      <c r="CU42" s="5">
        <v>-0.0002744194814842116</v>
      </c>
      <c r="CV42" s="5">
        <v>1.3720613072220322</v>
      </c>
      <c r="CW42" s="5">
        <v>-0.0002744194814842116</v>
      </c>
      <c r="CX42" s="5">
        <v>1.3720613072220322</v>
      </c>
    </row>
    <row r="43" spans="63:83" ht="14.25" thickBot="1">
      <c r="BK43" s="5" t="s">
        <v>28</v>
      </c>
      <c r="BL43" s="5">
        <v>1.2117789431222263</v>
      </c>
      <c r="BM43" s="5">
        <v>0.2459591481777608</v>
      </c>
      <c r="BN43" s="5">
        <v>4.926748820281503</v>
      </c>
      <c r="BO43" s="5">
        <v>0.0026388255924072058</v>
      </c>
      <c r="BP43" s="5">
        <v>0.6099381484164683</v>
      </c>
      <c r="BQ43" s="5">
        <v>1.8136197378279844</v>
      </c>
      <c r="BR43" s="5">
        <v>0.6099381484164683</v>
      </c>
      <c r="BS43" s="5">
        <v>1.8136197378279844</v>
      </c>
      <c r="BW43" s="5" t="s">
        <v>30</v>
      </c>
      <c r="BX43" s="5">
        <v>0.6404945904173126</v>
      </c>
      <c r="BY43" s="5">
        <v>0.3445980573899033</v>
      </c>
      <c r="BZ43" s="5">
        <v>1.8586715063591042</v>
      </c>
      <c r="CA43" s="5">
        <v>0.11243061223826732</v>
      </c>
      <c r="CB43" s="5">
        <v>-0.2027070967332365</v>
      </c>
      <c r="CC43" s="5">
        <v>1.4836962775678617</v>
      </c>
      <c r="CD43" s="5">
        <v>-0.2027070967332365</v>
      </c>
      <c r="CE43" s="5">
        <v>1.4836962775678617</v>
      </c>
    </row>
    <row r="47" spans="63:98" ht="13.5">
      <c r="BK47" t="s">
        <v>25</v>
      </c>
      <c r="BW47" t="s">
        <v>25</v>
      </c>
      <c r="CT47" s="11"/>
    </row>
    <row r="48" ht="14.25" thickBot="1"/>
    <row r="49" spans="63:77" ht="13.5">
      <c r="BK49" s="17" t="s">
        <v>26</v>
      </c>
      <c r="BL49" s="17" t="s">
        <v>27</v>
      </c>
      <c r="BM49" s="17" t="s">
        <v>10</v>
      </c>
      <c r="BW49" s="21" t="s">
        <v>26</v>
      </c>
      <c r="BX49" s="21" t="s">
        <v>27</v>
      </c>
      <c r="BY49" s="21" t="s">
        <v>10</v>
      </c>
    </row>
    <row r="50" spans="63:77" ht="13.5">
      <c r="BK50" s="18">
        <v>1</v>
      </c>
      <c r="BL50" s="18">
        <v>2.2287212585720058</v>
      </c>
      <c r="BM50" s="18">
        <v>-0.22872125857200576</v>
      </c>
      <c r="BW50" s="22">
        <v>1</v>
      </c>
      <c r="BX50" s="22">
        <v>4.383616692426589</v>
      </c>
      <c r="BY50" s="22">
        <v>-2.383616692426589</v>
      </c>
    </row>
    <row r="51" spans="63:77" ht="13.5">
      <c r="BK51" s="18">
        <v>2</v>
      </c>
      <c r="BL51" s="18">
        <v>4.714400968132312</v>
      </c>
      <c r="BM51" s="18">
        <v>-0.7144009681323116</v>
      </c>
      <c r="BW51" s="22">
        <v>2</v>
      </c>
      <c r="BX51" s="22">
        <v>3.6979907264296727</v>
      </c>
      <c r="BY51" s="22">
        <v>0.30200927357032725</v>
      </c>
    </row>
    <row r="52" spans="63:77" ht="13.5">
      <c r="BK52" s="18">
        <v>3</v>
      </c>
      <c r="BL52" s="18">
        <v>7.200080677692618</v>
      </c>
      <c r="BM52" s="18">
        <v>-1.2000806776926183</v>
      </c>
      <c r="BW52" s="22">
        <v>3</v>
      </c>
      <c r="BX52" s="22">
        <v>4.933848531684695</v>
      </c>
      <c r="BY52" s="22">
        <v>1.0661514683153053</v>
      </c>
    </row>
    <row r="53" spans="63:77" ht="13.5">
      <c r="BK53" s="18">
        <v>4</v>
      </c>
      <c r="BL53" s="18">
        <v>5.864058087938685</v>
      </c>
      <c r="BM53" s="18">
        <v>1.1359419120613152</v>
      </c>
      <c r="BW53" s="22">
        <v>4</v>
      </c>
      <c r="BX53" s="22">
        <v>5.6646058732612135</v>
      </c>
      <c r="BY53" s="22">
        <v>1.3353941267387865</v>
      </c>
    </row>
    <row r="54" spans="63:77" ht="13.5">
      <c r="BK54" s="18">
        <v>5</v>
      </c>
      <c r="BL54" s="18">
        <v>8.536103267446551</v>
      </c>
      <c r="BM54" s="18">
        <v>0.4638967325534491</v>
      </c>
      <c r="BW54" s="22">
        <v>5</v>
      </c>
      <c r="BX54" s="22">
        <v>9.327047913446677</v>
      </c>
      <c r="BY54" s="22">
        <v>-0.32704791344667683</v>
      </c>
    </row>
    <row r="55" spans="63:77" ht="13.5">
      <c r="BK55" s="18">
        <v>6</v>
      </c>
      <c r="BL55" s="18">
        <v>9.810004033884631</v>
      </c>
      <c r="BM55" s="18">
        <v>0.18999596611536873</v>
      </c>
      <c r="BW55" s="22">
        <v>6</v>
      </c>
      <c r="BX55" s="22">
        <v>11.203400309119012</v>
      </c>
      <c r="BY55" s="22">
        <v>-1.2034003091190115</v>
      </c>
    </row>
    <row r="56" spans="63:77" ht="13.5">
      <c r="BK56" s="18">
        <v>7</v>
      </c>
      <c r="BL56" s="18">
        <v>11.146026623638564</v>
      </c>
      <c r="BM56" s="18">
        <v>0.8539733763614361</v>
      </c>
      <c r="BW56" s="22">
        <v>7</v>
      </c>
      <c r="BX56" s="22">
        <v>13.675115919629057</v>
      </c>
      <c r="BY56" s="22">
        <v>-1.6751159196290573</v>
      </c>
    </row>
    <row r="57" spans="63:77" ht="13.5">
      <c r="BK57" s="18">
        <v>8</v>
      </c>
      <c r="BL57" s="18">
        <v>13.44534086325131</v>
      </c>
      <c r="BM57" s="18">
        <v>0.5546591367486897</v>
      </c>
      <c r="BW57" s="22">
        <v>8</v>
      </c>
      <c r="BX57" s="22">
        <v>11.843894899536323</v>
      </c>
      <c r="BY57" s="22">
        <v>2.1561051004636766</v>
      </c>
    </row>
    <row r="58" spans="63:77" ht="14.25" thickBot="1">
      <c r="BK58" s="19">
        <v>9</v>
      </c>
      <c r="BL58" s="19">
        <v>16.055264219443323</v>
      </c>
      <c r="BM58" s="19">
        <v>-1.0552642194433233</v>
      </c>
      <c r="BW58" s="23">
        <v>9</v>
      </c>
      <c r="BX58" s="23">
        <v>14.270479134466767</v>
      </c>
      <c r="BY58" s="23">
        <v>0.7295208655332335</v>
      </c>
    </row>
  </sheetData>
  <mergeCells count="22">
    <mergeCell ref="BE10:BG10"/>
    <mergeCell ref="AD8:AE8"/>
    <mergeCell ref="AD9:AE9"/>
    <mergeCell ref="J10:O11"/>
    <mergeCell ref="T10:Y11"/>
    <mergeCell ref="AU8:AV8"/>
    <mergeCell ref="AU9:AV9"/>
    <mergeCell ref="AK10:AP11"/>
    <mergeCell ref="BB10:BD10"/>
    <mergeCell ref="AU14:AV14"/>
    <mergeCell ref="AW20:AX20"/>
    <mergeCell ref="AW27:AX27"/>
    <mergeCell ref="AD33:AH34"/>
    <mergeCell ref="AU33:AY34"/>
    <mergeCell ref="AD14:AE14"/>
    <mergeCell ref="AF20:AG20"/>
    <mergeCell ref="AF27:AG27"/>
    <mergeCell ref="CW24:DA25"/>
    <mergeCell ref="CY13:CZ13"/>
    <mergeCell ref="CP21:CU22"/>
    <mergeCell ref="BK22:BP23"/>
    <mergeCell ref="BW22:CB23"/>
  </mergeCells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4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25" max="25" width="10.00390625" style="0" customWidth="1"/>
    <col min="29" max="29" width="10.375" style="0" customWidth="1"/>
  </cols>
  <sheetData>
    <row r="1" spans="1:25" ht="13.5">
      <c r="A1" s="11" t="s">
        <v>120</v>
      </c>
      <c r="B1" s="11"/>
      <c r="C1" s="45"/>
      <c r="E1" s="11" t="s">
        <v>91</v>
      </c>
      <c r="O1" s="11" t="s">
        <v>95</v>
      </c>
      <c r="Y1" s="11" t="s">
        <v>96</v>
      </c>
    </row>
    <row r="2" spans="1:25" ht="18.75">
      <c r="A2" s="47" t="s">
        <v>119</v>
      </c>
      <c r="C2" s="46"/>
      <c r="E2" t="s">
        <v>92</v>
      </c>
      <c r="O2" t="s">
        <v>92</v>
      </c>
      <c r="Y2" s="11" t="s">
        <v>99</v>
      </c>
    </row>
    <row r="3" spans="1:25" ht="18.75">
      <c r="A3" s="47" t="s">
        <v>118</v>
      </c>
      <c r="C3" s="46"/>
      <c r="Y3" s="11" t="s">
        <v>103</v>
      </c>
    </row>
    <row r="4" spans="3:15" ht="13.5">
      <c r="C4" s="46"/>
      <c r="E4" s="12" t="s">
        <v>93</v>
      </c>
      <c r="O4" s="12" t="s">
        <v>94</v>
      </c>
    </row>
    <row r="5" spans="1:3" ht="13.5">
      <c r="A5" t="s">
        <v>87</v>
      </c>
      <c r="C5" s="46"/>
    </row>
    <row r="6" spans="1:27" ht="13.5">
      <c r="A6" t="s">
        <v>88</v>
      </c>
      <c r="C6" s="46"/>
      <c r="E6" s="18">
        <v>15.185185185185187</v>
      </c>
      <c r="O6" s="22">
        <v>8.274288932695017</v>
      </c>
      <c r="Y6" s="44" t="s">
        <v>93</v>
      </c>
      <c r="AA6" s="18">
        <v>15.185185185185187</v>
      </c>
    </row>
    <row r="7" spans="3:27" ht="13.5">
      <c r="C7" s="46"/>
      <c r="Y7" s="44" t="s">
        <v>94</v>
      </c>
      <c r="AA7" s="22">
        <v>8.274288932695017</v>
      </c>
    </row>
    <row r="8" spans="1:27" ht="13.5">
      <c r="A8" s="43" t="s">
        <v>48</v>
      </c>
      <c r="Y8" s="61" t="s">
        <v>97</v>
      </c>
      <c r="Z8" s="61"/>
      <c r="AA8">
        <v>9</v>
      </c>
    </row>
    <row r="9" spans="1:27" ht="13.5">
      <c r="A9" s="3" t="s">
        <v>82</v>
      </c>
      <c r="B9" s="3" t="s">
        <v>83</v>
      </c>
      <c r="C9" s="45"/>
      <c r="Y9" s="57" t="s">
        <v>98</v>
      </c>
      <c r="Z9" s="57"/>
      <c r="AA9" s="11">
        <f>AA8*LN(AA6/AA7)</f>
        <v>5.46450575136066</v>
      </c>
    </row>
    <row r="10" spans="1:20" ht="13.5">
      <c r="A10">
        <v>2</v>
      </c>
      <c r="B10">
        <v>1</v>
      </c>
      <c r="C10" s="46"/>
      <c r="E10" s="56" t="s">
        <v>45</v>
      </c>
      <c r="F10" s="56"/>
      <c r="G10" s="56"/>
      <c r="H10" s="56"/>
      <c r="I10" s="56"/>
      <c r="J10" s="56"/>
      <c r="O10" s="56" t="s">
        <v>46</v>
      </c>
      <c r="P10" s="56"/>
      <c r="Q10" s="56"/>
      <c r="R10" s="56"/>
      <c r="S10" s="56"/>
      <c r="T10" s="56"/>
    </row>
    <row r="11" spans="1:20" ht="13.5">
      <c r="A11">
        <v>4</v>
      </c>
      <c r="B11">
        <v>3</v>
      </c>
      <c r="C11" s="46"/>
      <c r="E11" s="56"/>
      <c r="F11" s="56"/>
      <c r="G11" s="56"/>
      <c r="H11" s="56"/>
      <c r="I11" s="56"/>
      <c r="J11" s="56"/>
      <c r="O11" s="56"/>
      <c r="P11" s="56"/>
      <c r="Q11" s="56"/>
      <c r="R11" s="56"/>
      <c r="S11" s="56"/>
      <c r="T11" s="56"/>
    </row>
    <row r="12" spans="1:27" ht="13.5">
      <c r="A12">
        <v>6</v>
      </c>
      <c r="B12">
        <v>5</v>
      </c>
      <c r="C12" s="46"/>
      <c r="E12" t="s">
        <v>1</v>
      </c>
      <c r="O12" t="s">
        <v>1</v>
      </c>
      <c r="Y12" t="s">
        <v>101</v>
      </c>
      <c r="AA12">
        <v>2</v>
      </c>
    </row>
    <row r="13" spans="1:27" ht="14.25" thickBot="1">
      <c r="A13">
        <v>7</v>
      </c>
      <c r="B13">
        <v>2</v>
      </c>
      <c r="C13" s="46"/>
      <c r="Y13" t="s">
        <v>102</v>
      </c>
      <c r="AA13">
        <v>1</v>
      </c>
    </row>
    <row r="14" spans="1:27" ht="13.5">
      <c r="A14">
        <v>9</v>
      </c>
      <c r="B14">
        <v>6</v>
      </c>
      <c r="C14" s="46"/>
      <c r="E14" s="7" t="s">
        <v>2</v>
      </c>
      <c r="F14" s="7"/>
      <c r="O14" s="7" t="s">
        <v>2</v>
      </c>
      <c r="P14" s="7"/>
      <c r="Y14" s="57" t="s">
        <v>100</v>
      </c>
      <c r="Z14" s="57"/>
      <c r="AA14" s="11">
        <f>AA12-AA13</f>
        <v>1</v>
      </c>
    </row>
    <row r="15" spans="1:16" ht="13.5">
      <c r="A15">
        <v>10</v>
      </c>
      <c r="B15">
        <v>7</v>
      </c>
      <c r="C15" s="46"/>
      <c r="E15" s="4" t="s">
        <v>3</v>
      </c>
      <c r="F15" s="4">
        <v>0.9505893552096476</v>
      </c>
      <c r="O15" s="4" t="s">
        <v>3</v>
      </c>
      <c r="P15" s="4">
        <v>0.9733875674994953</v>
      </c>
    </row>
    <row r="16" spans="1:27" ht="13.5">
      <c r="A16">
        <v>12</v>
      </c>
      <c r="B16">
        <v>8</v>
      </c>
      <c r="C16" s="46"/>
      <c r="E16" s="4" t="s">
        <v>4</v>
      </c>
      <c r="F16" s="4">
        <v>0.9036201222378937</v>
      </c>
      <c r="O16" s="4" t="s">
        <v>4</v>
      </c>
      <c r="P16" s="4">
        <v>0.9474833565625845</v>
      </c>
      <c r="Y16" s="11" t="s">
        <v>104</v>
      </c>
      <c r="AA16" s="28">
        <f>CHIDIST(AA9,AA14)</f>
        <v>0.019406543780965957</v>
      </c>
    </row>
    <row r="17" spans="1:27" ht="13.5">
      <c r="A17">
        <v>14</v>
      </c>
      <c r="B17">
        <v>10</v>
      </c>
      <c r="C17" s="46"/>
      <c r="E17" s="4" t="s">
        <v>5</v>
      </c>
      <c r="F17" s="4">
        <v>0.8898515682718785</v>
      </c>
      <c r="O17" s="4" t="s">
        <v>5</v>
      </c>
      <c r="P17" s="4">
        <v>0.9299778087501127</v>
      </c>
      <c r="Y17" s="11"/>
      <c r="AA17" s="11"/>
    </row>
    <row r="18" spans="1:27" ht="13.5">
      <c r="A18">
        <v>15</v>
      </c>
      <c r="B18">
        <v>12</v>
      </c>
      <c r="C18" s="46"/>
      <c r="E18" s="4" t="s">
        <v>6</v>
      </c>
      <c r="F18" s="4">
        <v>1.472858502814228</v>
      </c>
      <c r="O18" s="4" t="s">
        <v>6</v>
      </c>
      <c r="P18" s="4">
        <v>1.1743288106187164</v>
      </c>
      <c r="Y18" s="13" t="s">
        <v>107</v>
      </c>
      <c r="AA18" s="11"/>
    </row>
    <row r="19" spans="5:25" ht="14.25" thickBot="1">
      <c r="E19" s="5" t="s">
        <v>7</v>
      </c>
      <c r="F19" s="5">
        <v>9</v>
      </c>
      <c r="O19" s="5" t="s">
        <v>7</v>
      </c>
      <c r="P19" s="5">
        <v>9</v>
      </c>
      <c r="Y19" t="s">
        <v>106</v>
      </c>
    </row>
    <row r="20" spans="1:28" ht="14.25" thickTop="1">
      <c r="A20" s="43" t="s">
        <v>89</v>
      </c>
      <c r="Y20" s="37" t="s">
        <v>98</v>
      </c>
      <c r="Z20" s="37" t="s">
        <v>66</v>
      </c>
      <c r="AA20" s="53" t="s">
        <v>69</v>
      </c>
      <c r="AB20" s="54"/>
    </row>
    <row r="21" spans="1:27" ht="14.25" thickBot="1">
      <c r="A21" s="20" t="s">
        <v>82</v>
      </c>
      <c r="B21" s="20" t="s">
        <v>83</v>
      </c>
      <c r="C21" s="20" t="s">
        <v>90</v>
      </c>
      <c r="E21" t="s">
        <v>8</v>
      </c>
      <c r="O21" t="s">
        <v>8</v>
      </c>
      <c r="Y21" s="35" t="s">
        <v>105</v>
      </c>
      <c r="AA21" t="s">
        <v>109</v>
      </c>
    </row>
    <row r="22" spans="1:27" ht="13.5">
      <c r="A22">
        <v>2</v>
      </c>
      <c r="B22">
        <v>1</v>
      </c>
      <c r="C22">
        <v>6</v>
      </c>
      <c r="E22" s="6"/>
      <c r="F22" s="6" t="s">
        <v>13</v>
      </c>
      <c r="G22" s="6" t="s">
        <v>14</v>
      </c>
      <c r="H22" s="6" t="s">
        <v>15</v>
      </c>
      <c r="I22" s="6" t="s">
        <v>16</v>
      </c>
      <c r="J22" s="6" t="s">
        <v>17</v>
      </c>
      <c r="O22" s="6"/>
      <c r="P22" s="6" t="s">
        <v>13</v>
      </c>
      <c r="Q22" s="6" t="s">
        <v>14</v>
      </c>
      <c r="R22" s="6" t="s">
        <v>15</v>
      </c>
      <c r="S22" s="6" t="s">
        <v>16</v>
      </c>
      <c r="T22" s="6" t="s">
        <v>17</v>
      </c>
      <c r="Y22" s="35" t="s">
        <v>108</v>
      </c>
      <c r="Z22">
        <v>0.1</v>
      </c>
      <c r="AA22" t="s">
        <v>72</v>
      </c>
    </row>
    <row r="23" spans="1:27" ht="13.5">
      <c r="A23">
        <v>4</v>
      </c>
      <c r="B23">
        <v>3</v>
      </c>
      <c r="C23">
        <v>3</v>
      </c>
      <c r="E23" s="4" t="s">
        <v>9</v>
      </c>
      <c r="F23" s="4">
        <v>1</v>
      </c>
      <c r="G23" s="4">
        <v>142.37037037037035</v>
      </c>
      <c r="H23" s="4">
        <v>142.37037037037035</v>
      </c>
      <c r="I23" s="4">
        <v>65.62926829268291</v>
      </c>
      <c r="J23" s="4">
        <v>8.411227490414186E-05</v>
      </c>
      <c r="O23" s="4" t="s">
        <v>9</v>
      </c>
      <c r="P23" s="4">
        <v>2</v>
      </c>
      <c r="Q23" s="4">
        <v>149.28126662286053</v>
      </c>
      <c r="R23" s="4">
        <v>74.64063331143026</v>
      </c>
      <c r="S23" s="4">
        <v>54.12474757788214</v>
      </c>
      <c r="T23" s="4">
        <v>0.0001448407890581713</v>
      </c>
      <c r="Y23" s="35" t="s">
        <v>110</v>
      </c>
      <c r="Z23">
        <v>0.05</v>
      </c>
      <c r="AA23" t="s">
        <v>72</v>
      </c>
    </row>
    <row r="24" spans="1:28" ht="13.5">
      <c r="A24">
        <v>6</v>
      </c>
      <c r="B24">
        <v>5</v>
      </c>
      <c r="C24">
        <v>5</v>
      </c>
      <c r="E24" s="4" t="s">
        <v>10</v>
      </c>
      <c r="F24" s="4">
        <v>7</v>
      </c>
      <c r="G24" s="18">
        <v>15.185185185185187</v>
      </c>
      <c r="H24" s="4">
        <v>2.1693121693121697</v>
      </c>
      <c r="I24" s="4"/>
      <c r="J24" s="4"/>
      <c r="O24" s="4" t="s">
        <v>10</v>
      </c>
      <c r="P24" s="4">
        <v>6</v>
      </c>
      <c r="Q24" s="22">
        <v>8.274288932695017</v>
      </c>
      <c r="R24" s="4">
        <v>1.3790481554491694</v>
      </c>
      <c r="S24" s="4"/>
      <c r="T24" s="4"/>
      <c r="Y24" s="39" t="s">
        <v>111</v>
      </c>
      <c r="Z24" s="40">
        <v>0.01</v>
      </c>
      <c r="AA24" s="40" t="s">
        <v>72</v>
      </c>
      <c r="AB24" s="40"/>
    </row>
    <row r="25" spans="1:20" ht="14.25" thickBot="1">
      <c r="A25">
        <v>7</v>
      </c>
      <c r="B25">
        <v>2</v>
      </c>
      <c r="C25">
        <v>7</v>
      </c>
      <c r="E25" s="5" t="s">
        <v>11</v>
      </c>
      <c r="F25" s="5">
        <v>8</v>
      </c>
      <c r="G25" s="5">
        <v>157.55555555555554</v>
      </c>
      <c r="H25" s="5"/>
      <c r="I25" s="5"/>
      <c r="J25" s="5"/>
      <c r="O25" s="5" t="s">
        <v>11</v>
      </c>
      <c r="P25" s="5">
        <v>8</v>
      </c>
      <c r="Q25" s="5">
        <v>157.55555555555554</v>
      </c>
      <c r="R25" s="5"/>
      <c r="S25" s="5"/>
      <c r="T25" s="5"/>
    </row>
    <row r="26" spans="1:25" ht="14.25" thickBot="1">
      <c r="A26">
        <v>9</v>
      </c>
      <c r="B26">
        <v>6</v>
      </c>
      <c r="C26">
        <v>9</v>
      </c>
      <c r="Y26" t="s">
        <v>112</v>
      </c>
    </row>
    <row r="27" spans="1:28" ht="14.25" thickTop="1">
      <c r="A27">
        <v>10</v>
      </c>
      <c r="B27">
        <v>7</v>
      </c>
      <c r="C27">
        <v>11</v>
      </c>
      <c r="E27" s="6"/>
      <c r="F27" s="6" t="s">
        <v>18</v>
      </c>
      <c r="G27" s="6" t="s">
        <v>6</v>
      </c>
      <c r="H27" s="6" t="s">
        <v>19</v>
      </c>
      <c r="I27" s="6" t="s">
        <v>20</v>
      </c>
      <c r="J27" s="6" t="s">
        <v>21</v>
      </c>
      <c r="K27" s="6" t="s">
        <v>22</v>
      </c>
      <c r="L27" s="6" t="s">
        <v>23</v>
      </c>
      <c r="M27" s="6" t="s">
        <v>24</v>
      </c>
      <c r="O27" s="6"/>
      <c r="P27" s="6" t="s">
        <v>18</v>
      </c>
      <c r="Q27" s="6" t="s">
        <v>6</v>
      </c>
      <c r="R27" s="6" t="s">
        <v>19</v>
      </c>
      <c r="S27" s="6" t="s">
        <v>20</v>
      </c>
      <c r="T27" s="6" t="s">
        <v>21</v>
      </c>
      <c r="U27" s="6" t="s">
        <v>22</v>
      </c>
      <c r="V27" s="6" t="s">
        <v>23</v>
      </c>
      <c r="W27" s="6" t="s">
        <v>24</v>
      </c>
      <c r="Y27" s="37" t="s">
        <v>98</v>
      </c>
      <c r="Z27" s="37" t="s">
        <v>66</v>
      </c>
      <c r="AA27" s="53" t="s">
        <v>69</v>
      </c>
      <c r="AB27" s="54"/>
    </row>
    <row r="28" spans="1:27" ht="13.5">
      <c r="A28">
        <v>12</v>
      </c>
      <c r="B28">
        <v>8</v>
      </c>
      <c r="C28">
        <v>13</v>
      </c>
      <c r="E28" s="4" t="s">
        <v>12</v>
      </c>
      <c r="F28" s="4">
        <v>1.888888888888892</v>
      </c>
      <c r="G28" s="4">
        <v>0.9819056685428187</v>
      </c>
      <c r="H28" s="4">
        <v>1.9236968981878546</v>
      </c>
      <c r="I28" s="4">
        <v>0.09580708593943296</v>
      </c>
      <c r="J28" s="4">
        <v>-0.43294740672018195</v>
      </c>
      <c r="K28" s="4">
        <v>4.210725184497965</v>
      </c>
      <c r="L28" s="4">
        <v>-0.43294740672018195</v>
      </c>
      <c r="M28" s="4">
        <v>4.210725184497965</v>
      </c>
      <c r="O28" s="4" t="s">
        <v>12</v>
      </c>
      <c r="P28" s="4">
        <v>0.18238993710692047</v>
      </c>
      <c r="Q28" s="4">
        <v>1.0927115966914787</v>
      </c>
      <c r="R28" s="4">
        <v>0.16691498256187842</v>
      </c>
      <c r="S28" s="4">
        <v>0.8729201803410456</v>
      </c>
      <c r="T28" s="4">
        <v>-2.491380974075881</v>
      </c>
      <c r="U28" s="4">
        <v>2.8561608482897225</v>
      </c>
      <c r="V28" s="4">
        <v>-2.491380974075881</v>
      </c>
      <c r="W28" s="4">
        <v>2.8561608482897225</v>
      </c>
      <c r="Y28" s="35" t="s">
        <v>113</v>
      </c>
      <c r="AA28" t="s">
        <v>109</v>
      </c>
    </row>
    <row r="29" spans="1:27" ht="14.25" thickBot="1">
      <c r="A29">
        <v>14</v>
      </c>
      <c r="B29">
        <v>10</v>
      </c>
      <c r="C29">
        <v>12</v>
      </c>
      <c r="E29" s="5" t="s">
        <v>28</v>
      </c>
      <c r="F29" s="5">
        <v>1.1481481481481477</v>
      </c>
      <c r="G29" s="5">
        <v>0.14172587551300397</v>
      </c>
      <c r="H29" s="5">
        <v>8.101189313470144</v>
      </c>
      <c r="I29" s="5">
        <v>8.411227490414195E-05</v>
      </c>
      <c r="J29" s="5">
        <v>0.8130199455771121</v>
      </c>
      <c r="K29" s="5">
        <v>1.4832763507191833</v>
      </c>
      <c r="L29" s="5">
        <v>0.8130199455771121</v>
      </c>
      <c r="M29" s="5">
        <v>1.4832763507191833</v>
      </c>
      <c r="O29" s="4" t="s">
        <v>28</v>
      </c>
      <c r="P29" s="4">
        <v>0.7618511217497429</v>
      </c>
      <c r="Q29" s="4">
        <v>0.20626786930644925</v>
      </c>
      <c r="R29" s="4">
        <v>3.693503618917358</v>
      </c>
      <c r="S29" s="4">
        <v>0.010166384171323968</v>
      </c>
      <c r="T29" s="4">
        <v>0.25713145872693277</v>
      </c>
      <c r="U29" s="4">
        <v>1.266570784772553</v>
      </c>
      <c r="V29" s="4">
        <v>0.25713145872693277</v>
      </c>
      <c r="W29" s="4">
        <v>1.266570784772553</v>
      </c>
      <c r="Y29" s="35" t="s">
        <v>114</v>
      </c>
      <c r="Z29">
        <v>0.1</v>
      </c>
      <c r="AA29" t="s">
        <v>72</v>
      </c>
    </row>
    <row r="30" spans="1:27" ht="14.25" thickBot="1">
      <c r="A30">
        <v>15</v>
      </c>
      <c r="B30">
        <v>12</v>
      </c>
      <c r="C30">
        <v>13</v>
      </c>
      <c r="O30" s="5" t="s">
        <v>30</v>
      </c>
      <c r="P30" s="5">
        <v>0.4584624049563493</v>
      </c>
      <c r="Q30" s="5">
        <v>0.20479825762778234</v>
      </c>
      <c r="R30" s="5">
        <v>2.2386050070289056</v>
      </c>
      <c r="S30" s="5">
        <v>0.06647446272815324</v>
      </c>
      <c r="T30" s="5">
        <v>-0.042661245203550247</v>
      </c>
      <c r="U30" s="5">
        <v>0.959586055116249</v>
      </c>
      <c r="V30" s="5">
        <v>-0.042661245203550247</v>
      </c>
      <c r="W30" s="5">
        <v>0.959586055116249</v>
      </c>
      <c r="Y30" s="35" t="s">
        <v>115</v>
      </c>
      <c r="Z30">
        <v>0.05</v>
      </c>
      <c r="AA30" t="s">
        <v>72</v>
      </c>
    </row>
    <row r="31" spans="25:28" ht="13.5">
      <c r="Y31" s="39" t="s">
        <v>116</v>
      </c>
      <c r="Z31" s="40">
        <v>0.01</v>
      </c>
      <c r="AA31" s="40" t="s">
        <v>72</v>
      </c>
      <c r="AB31" s="40"/>
    </row>
    <row r="33" spans="25:29" ht="13.5">
      <c r="Y33" s="55" t="s">
        <v>117</v>
      </c>
      <c r="Z33" s="55"/>
      <c r="AA33" s="55"/>
      <c r="AB33" s="55"/>
      <c r="AC33" s="55"/>
    </row>
    <row r="34" spans="25:29" ht="13.5">
      <c r="Y34" s="55"/>
      <c r="Z34" s="55"/>
      <c r="AA34" s="55"/>
      <c r="AB34" s="55"/>
      <c r="AC34" s="55"/>
    </row>
  </sheetData>
  <mergeCells count="8">
    <mergeCell ref="E10:J11"/>
    <mergeCell ref="O10:T11"/>
    <mergeCell ref="Y8:Z8"/>
    <mergeCell ref="Y9:Z9"/>
    <mergeCell ref="Y14:Z14"/>
    <mergeCell ref="AA20:AB20"/>
    <mergeCell ref="AA27:AB27"/>
    <mergeCell ref="Y33:AC3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Koji Ota</dc:creator>
  <cp:keywords/>
  <dc:description/>
  <cp:lastModifiedBy>Koji Ota</cp:lastModifiedBy>
  <cp:lastPrinted>2004-12-18T23:58:41Z</cp:lastPrinted>
  <dcterms:created xsi:type="dcterms:W3CDTF">2004-12-16T17:33:28Z</dcterms:created>
  <dcterms:modified xsi:type="dcterms:W3CDTF">2004-12-19T09:45:56Z</dcterms:modified>
  <cp:category/>
  <cp:version/>
  <cp:contentType/>
  <cp:contentStatus/>
</cp:coreProperties>
</file>